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240" yWindow="120" windowWidth="14805" windowHeight="8010" tabRatio="817" activeTab="1"/>
  </bookViews>
  <sheets>
    <sheet name="veri" sheetId="7" r:id="rId1"/>
    <sheet name="RAMAZAN" sheetId="45" r:id="rId2"/>
  </sheets>
  <definedNames>
    <definedName name="Ekim" localSheetId="1">RAMAZAN!$A$1:$J$263</definedName>
    <definedName name="Ekim">#REF!</definedName>
    <definedName name="_xlnm.Print_Area" localSheetId="1">RAMAZAN!$A$1:$H$261</definedName>
    <definedName name="_xlnm.Print_Area" localSheetId="0">veri!$A$1:$E$90</definedName>
    <definedName name="_xlnm.Print_Titles" localSheetId="1">RAMAZAN!$1:$2</definedName>
  </definedNames>
  <calcPr calcId="162913"/>
</workbook>
</file>

<file path=xl/calcChain.xml><?xml version="1.0" encoding="utf-8"?>
<calcChain xmlns="http://schemas.openxmlformats.org/spreadsheetml/2006/main">
  <c r="E247" i="45" l="1"/>
  <c r="D247" i="45"/>
  <c r="C247" i="45"/>
  <c r="E246" i="45"/>
  <c r="D246" i="45"/>
  <c r="C246" i="45"/>
  <c r="E244" i="45"/>
  <c r="D244" i="45"/>
  <c r="C244" i="45"/>
  <c r="E243" i="45"/>
  <c r="D243" i="45"/>
  <c r="C243" i="45"/>
  <c r="E242" i="45"/>
  <c r="D242" i="45"/>
  <c r="C242" i="45"/>
  <c r="H241" i="45"/>
  <c r="G242" i="45" s="1"/>
  <c r="H242" i="45" s="1"/>
  <c r="G243" i="45" s="1"/>
  <c r="H243" i="45" s="1"/>
  <c r="G244" i="45" s="1"/>
  <c r="H244" i="45" s="1"/>
  <c r="G246" i="45" s="1"/>
  <c r="H246" i="45" s="1"/>
  <c r="G247" i="45" s="1"/>
  <c r="H247" i="45" s="1"/>
  <c r="E241" i="45"/>
  <c r="D241" i="45"/>
  <c r="C241" i="45"/>
  <c r="B241" i="45"/>
  <c r="E240" i="45"/>
  <c r="D240" i="45"/>
  <c r="C240" i="45"/>
  <c r="E239" i="45"/>
  <c r="D239" i="45"/>
  <c r="C239" i="45"/>
  <c r="E237" i="45"/>
  <c r="D237" i="45"/>
  <c r="C237" i="45"/>
  <c r="E236" i="45"/>
  <c r="D236" i="45"/>
  <c r="C236" i="45"/>
  <c r="E235" i="45"/>
  <c r="D235" i="45"/>
  <c r="C235" i="45"/>
  <c r="H234" i="45"/>
  <c r="G235" i="45" s="1"/>
  <c r="H235" i="45" s="1"/>
  <c r="G236" i="45" s="1"/>
  <c r="H236" i="45" s="1"/>
  <c r="G237" i="45" s="1"/>
  <c r="H237" i="45" s="1"/>
  <c r="G239" i="45" s="1"/>
  <c r="H239" i="45" s="1"/>
  <c r="G240" i="45" s="1"/>
  <c r="H240" i="45" s="1"/>
  <c r="E234" i="45"/>
  <c r="D234" i="45"/>
  <c r="C234" i="45"/>
  <c r="B234" i="45"/>
  <c r="E233" i="45"/>
  <c r="D233" i="45"/>
  <c r="C233" i="45"/>
  <c r="E232" i="45"/>
  <c r="D232" i="45"/>
  <c r="C232" i="45"/>
  <c r="E230" i="45"/>
  <c r="D230" i="45"/>
  <c r="C230" i="45"/>
  <c r="E229" i="45"/>
  <c r="D229" i="45"/>
  <c r="C229" i="45"/>
  <c r="E228" i="45"/>
  <c r="D228" i="45"/>
  <c r="C228" i="45"/>
  <c r="H227" i="45"/>
  <c r="G228" i="45" s="1"/>
  <c r="H228" i="45" s="1"/>
  <c r="G229" i="45" s="1"/>
  <c r="H229" i="45" s="1"/>
  <c r="G230" i="45" s="1"/>
  <c r="H230" i="45" s="1"/>
  <c r="G232" i="45" s="1"/>
  <c r="H232" i="45" s="1"/>
  <c r="G233" i="45" s="1"/>
  <c r="H233" i="45" s="1"/>
  <c r="E227" i="45"/>
  <c r="D227" i="45"/>
  <c r="C227" i="45"/>
  <c r="B227" i="45"/>
  <c r="E226" i="45"/>
  <c r="D226" i="45"/>
  <c r="C226" i="45"/>
  <c r="E225" i="45"/>
  <c r="D225" i="45"/>
  <c r="C225" i="45"/>
  <c r="E223" i="45"/>
  <c r="D223" i="45"/>
  <c r="C223" i="45"/>
  <c r="E222" i="45"/>
  <c r="D222" i="45"/>
  <c r="C222" i="45"/>
  <c r="E221" i="45"/>
  <c r="D221" i="45"/>
  <c r="C221" i="45"/>
  <c r="H220" i="45"/>
  <c r="G221" i="45" s="1"/>
  <c r="H221" i="45" s="1"/>
  <c r="G222" i="45" s="1"/>
  <c r="H222" i="45" s="1"/>
  <c r="G223" i="45" s="1"/>
  <c r="H223" i="45" s="1"/>
  <c r="G225" i="45" s="1"/>
  <c r="H225" i="45" s="1"/>
  <c r="G226" i="45" s="1"/>
  <c r="H226" i="45" s="1"/>
  <c r="E220" i="45"/>
  <c r="D220" i="45"/>
  <c r="C220" i="45"/>
  <c r="B220" i="45"/>
  <c r="E219" i="45"/>
  <c r="D219" i="45"/>
  <c r="C219" i="45"/>
  <c r="E218" i="45"/>
  <c r="D218" i="45"/>
  <c r="C218" i="45"/>
  <c r="E216" i="45"/>
  <c r="D216" i="45"/>
  <c r="C216" i="45"/>
  <c r="E215" i="45"/>
  <c r="D215" i="45"/>
  <c r="C215" i="45"/>
  <c r="E214" i="45"/>
  <c r="D214" i="45"/>
  <c r="C214" i="45"/>
  <c r="H213" i="45"/>
  <c r="G214" i="45" s="1"/>
  <c r="H214" i="45" s="1"/>
  <c r="G215" i="45" s="1"/>
  <c r="H215" i="45" s="1"/>
  <c r="G216" i="45" s="1"/>
  <c r="H216" i="45" s="1"/>
  <c r="G218" i="45" s="1"/>
  <c r="H218" i="45" s="1"/>
  <c r="G219" i="45" s="1"/>
  <c r="H219" i="45" s="1"/>
  <c r="E213" i="45"/>
  <c r="D213" i="45"/>
  <c r="C213" i="45"/>
  <c r="B213" i="45"/>
  <c r="E212" i="45"/>
  <c r="D212" i="45"/>
  <c r="C212" i="45"/>
  <c r="E211" i="45"/>
  <c r="D211" i="45"/>
  <c r="C211" i="45"/>
  <c r="E209" i="45"/>
  <c r="D209" i="45"/>
  <c r="C209" i="45"/>
  <c r="E208" i="45"/>
  <c r="D208" i="45"/>
  <c r="C208" i="45"/>
  <c r="E207" i="45"/>
  <c r="D207" i="45"/>
  <c r="C207" i="45"/>
  <c r="H206" i="45"/>
  <c r="G207" i="45" s="1"/>
  <c r="H207" i="45" s="1"/>
  <c r="G208" i="45" s="1"/>
  <c r="H208" i="45" s="1"/>
  <c r="G209" i="45" s="1"/>
  <c r="H209" i="45" s="1"/>
  <c r="G211" i="45" s="1"/>
  <c r="H211" i="45" s="1"/>
  <c r="G212" i="45" s="1"/>
  <c r="H212" i="45" s="1"/>
  <c r="E206" i="45"/>
  <c r="D206" i="45"/>
  <c r="C206" i="45"/>
  <c r="B206" i="45"/>
  <c r="E205" i="45"/>
  <c r="D205" i="45"/>
  <c r="C205" i="45"/>
  <c r="E204" i="45"/>
  <c r="D204" i="45"/>
  <c r="C204" i="45"/>
  <c r="E202" i="45"/>
  <c r="D202" i="45"/>
  <c r="C202" i="45"/>
  <c r="E201" i="45"/>
  <c r="D201" i="45"/>
  <c r="C201" i="45"/>
  <c r="E200" i="45"/>
  <c r="D200" i="45"/>
  <c r="C200" i="45"/>
  <c r="H199" i="45"/>
  <c r="G200" i="45" s="1"/>
  <c r="H200" i="45" s="1"/>
  <c r="G201" i="45" s="1"/>
  <c r="H201" i="45" s="1"/>
  <c r="G202" i="45" s="1"/>
  <c r="H202" i="45" s="1"/>
  <c r="G204" i="45" s="1"/>
  <c r="H204" i="45" s="1"/>
  <c r="G205" i="45" s="1"/>
  <c r="H205" i="45" s="1"/>
  <c r="E199" i="45"/>
  <c r="D199" i="45"/>
  <c r="C199" i="45"/>
  <c r="B199" i="45"/>
  <c r="E198" i="45"/>
  <c r="D198" i="45"/>
  <c r="C198" i="45"/>
  <c r="E197" i="45"/>
  <c r="D197" i="45"/>
  <c r="C197" i="45"/>
  <c r="E195" i="45"/>
  <c r="D195" i="45"/>
  <c r="C195" i="45"/>
  <c r="E194" i="45"/>
  <c r="D194" i="45"/>
  <c r="C194" i="45"/>
  <c r="E193" i="45"/>
  <c r="D193" i="45"/>
  <c r="C193" i="45"/>
  <c r="H192" i="45"/>
  <c r="G193" i="45" s="1"/>
  <c r="H193" i="45" s="1"/>
  <c r="G194" i="45" s="1"/>
  <c r="H194" i="45" s="1"/>
  <c r="G195" i="45" s="1"/>
  <c r="H195" i="45" s="1"/>
  <c r="G197" i="45" s="1"/>
  <c r="H197" i="45" s="1"/>
  <c r="G198" i="45" s="1"/>
  <c r="H198" i="45" s="1"/>
  <c r="E192" i="45"/>
  <c r="D192" i="45"/>
  <c r="C192" i="45"/>
  <c r="B192" i="45"/>
  <c r="E191" i="45"/>
  <c r="D191" i="45"/>
  <c r="C191" i="45"/>
  <c r="E190" i="45"/>
  <c r="D190" i="45"/>
  <c r="C190" i="45"/>
  <c r="E188" i="45"/>
  <c r="D188" i="45"/>
  <c r="C188" i="45"/>
  <c r="E187" i="45"/>
  <c r="D187" i="45"/>
  <c r="C187" i="45"/>
  <c r="E186" i="45"/>
  <c r="D186" i="45"/>
  <c r="C186" i="45"/>
  <c r="H185" i="45"/>
  <c r="G186" i="45" s="1"/>
  <c r="H186" i="45" s="1"/>
  <c r="G187" i="45" s="1"/>
  <c r="H187" i="45" s="1"/>
  <c r="G188" i="45" s="1"/>
  <c r="H188" i="45" s="1"/>
  <c r="G190" i="45" s="1"/>
  <c r="H190" i="45" s="1"/>
  <c r="G191" i="45" s="1"/>
  <c r="H191" i="45" s="1"/>
  <c r="E185" i="45"/>
  <c r="D185" i="45"/>
  <c r="C185" i="45"/>
  <c r="B185" i="45"/>
  <c r="E184" i="45"/>
  <c r="D184" i="45"/>
  <c r="C184" i="45"/>
  <c r="E183" i="45"/>
  <c r="D183" i="45"/>
  <c r="C183" i="45"/>
  <c r="E181" i="45"/>
  <c r="D181" i="45"/>
  <c r="C181" i="45"/>
  <c r="E180" i="45"/>
  <c r="D180" i="45"/>
  <c r="C180" i="45"/>
  <c r="E179" i="45"/>
  <c r="D179" i="45"/>
  <c r="C179" i="45"/>
  <c r="H178" i="45"/>
  <c r="G179" i="45" s="1"/>
  <c r="H179" i="45" s="1"/>
  <c r="G180" i="45" s="1"/>
  <c r="H180" i="45" s="1"/>
  <c r="G181" i="45" s="1"/>
  <c r="H181" i="45" s="1"/>
  <c r="G183" i="45" s="1"/>
  <c r="H183" i="45" s="1"/>
  <c r="G184" i="45" s="1"/>
  <c r="H184" i="45" s="1"/>
  <c r="E178" i="45"/>
  <c r="D178" i="45"/>
  <c r="C178" i="45"/>
  <c r="B178" i="45"/>
  <c r="E177" i="45"/>
  <c r="D177" i="45"/>
  <c r="C177" i="45"/>
  <c r="E176" i="45"/>
  <c r="D176" i="45"/>
  <c r="C176" i="45"/>
  <c r="E174" i="45"/>
  <c r="D174" i="45"/>
  <c r="C174" i="45"/>
  <c r="E173" i="45"/>
  <c r="D173" i="45"/>
  <c r="C173" i="45"/>
  <c r="E172" i="45"/>
  <c r="D172" i="45"/>
  <c r="C172" i="45"/>
  <c r="H171" i="45"/>
  <c r="G172" i="45" s="1"/>
  <c r="H172" i="45" s="1"/>
  <c r="G173" i="45" s="1"/>
  <c r="H173" i="45" s="1"/>
  <c r="G174" i="45" s="1"/>
  <c r="H174" i="45" s="1"/>
  <c r="G176" i="45" s="1"/>
  <c r="H176" i="45" s="1"/>
  <c r="G177" i="45" s="1"/>
  <c r="H177" i="45" s="1"/>
  <c r="E171" i="45"/>
  <c r="D171" i="45"/>
  <c r="C171" i="45"/>
  <c r="B171" i="45"/>
  <c r="E254" i="45"/>
  <c r="D254" i="45"/>
  <c r="C254" i="45"/>
  <c r="E253" i="45"/>
  <c r="D253" i="45"/>
  <c r="C253" i="45"/>
  <c r="E251" i="45"/>
  <c r="D251" i="45"/>
  <c r="C251" i="45"/>
  <c r="E250" i="45"/>
  <c r="D250" i="45"/>
  <c r="C250" i="45"/>
  <c r="E249" i="45"/>
  <c r="D249" i="45"/>
  <c r="C249" i="45"/>
  <c r="H248" i="45"/>
  <c r="G249" i="45" s="1"/>
  <c r="H249" i="45" s="1"/>
  <c r="G250" i="45" s="1"/>
  <c r="H250" i="45" s="1"/>
  <c r="G251" i="45" s="1"/>
  <c r="H251" i="45" s="1"/>
  <c r="G253" i="45" s="1"/>
  <c r="H253" i="45" s="1"/>
  <c r="G254" i="45" s="1"/>
  <c r="H254" i="45" s="1"/>
  <c r="E248" i="45"/>
  <c r="D248" i="45"/>
  <c r="C248" i="45"/>
  <c r="B248" i="45"/>
  <c r="E170" i="45"/>
  <c r="D170" i="45"/>
  <c r="C170" i="45"/>
  <c r="E169" i="45"/>
  <c r="D169" i="45"/>
  <c r="C169" i="45"/>
  <c r="E167" i="45"/>
  <c r="D167" i="45"/>
  <c r="C167" i="45"/>
  <c r="E166" i="45"/>
  <c r="D166" i="45"/>
  <c r="C166" i="45"/>
  <c r="E165" i="45"/>
  <c r="D165" i="45"/>
  <c r="C165" i="45"/>
  <c r="H164" i="45"/>
  <c r="G165" i="45" s="1"/>
  <c r="H165" i="45" s="1"/>
  <c r="G166" i="45" s="1"/>
  <c r="H166" i="45" s="1"/>
  <c r="G167" i="45" s="1"/>
  <c r="H167" i="45" s="1"/>
  <c r="G169" i="45" s="1"/>
  <c r="H169" i="45" s="1"/>
  <c r="G170" i="45" s="1"/>
  <c r="H170" i="45" s="1"/>
  <c r="E164" i="45"/>
  <c r="D164" i="45"/>
  <c r="C164" i="45"/>
  <c r="B164" i="45"/>
  <c r="E163" i="45"/>
  <c r="D163" i="45"/>
  <c r="C163" i="45"/>
  <c r="E162" i="45"/>
  <c r="D162" i="45"/>
  <c r="C162" i="45"/>
  <c r="E160" i="45"/>
  <c r="D160" i="45"/>
  <c r="C160" i="45"/>
  <c r="E159" i="45"/>
  <c r="D159" i="45"/>
  <c r="C159" i="45"/>
  <c r="E158" i="45"/>
  <c r="D158" i="45"/>
  <c r="C158" i="45"/>
  <c r="H157" i="45"/>
  <c r="G158" i="45" s="1"/>
  <c r="H158" i="45" s="1"/>
  <c r="G159" i="45" s="1"/>
  <c r="H159" i="45" s="1"/>
  <c r="G160" i="45" s="1"/>
  <c r="H160" i="45" s="1"/>
  <c r="G162" i="45" s="1"/>
  <c r="H162" i="45" s="1"/>
  <c r="G163" i="45" s="1"/>
  <c r="H163" i="45" s="1"/>
  <c r="E157" i="45"/>
  <c r="D157" i="45"/>
  <c r="C157" i="45"/>
  <c r="B157" i="45"/>
  <c r="E156" i="45"/>
  <c r="D156" i="45"/>
  <c r="C156" i="45"/>
  <c r="E155" i="45"/>
  <c r="D155" i="45"/>
  <c r="C155" i="45"/>
  <c r="E153" i="45"/>
  <c r="D153" i="45"/>
  <c r="C153" i="45"/>
  <c r="E152" i="45"/>
  <c r="D152" i="45"/>
  <c r="C152" i="45"/>
  <c r="E151" i="45"/>
  <c r="D151" i="45"/>
  <c r="C151" i="45"/>
  <c r="H150" i="45"/>
  <c r="G151" i="45" s="1"/>
  <c r="H151" i="45" s="1"/>
  <c r="G152" i="45" s="1"/>
  <c r="H152" i="45" s="1"/>
  <c r="G153" i="45" s="1"/>
  <c r="H153" i="45" s="1"/>
  <c r="G155" i="45" s="1"/>
  <c r="H155" i="45" s="1"/>
  <c r="G156" i="45" s="1"/>
  <c r="H156" i="45" s="1"/>
  <c r="E150" i="45"/>
  <c r="D150" i="45"/>
  <c r="C150" i="45"/>
  <c r="B150" i="45"/>
  <c r="E149" i="45"/>
  <c r="D149" i="45"/>
  <c r="C149" i="45"/>
  <c r="E148" i="45"/>
  <c r="D148" i="45"/>
  <c r="C148" i="45"/>
  <c r="E146" i="45"/>
  <c r="D146" i="45"/>
  <c r="C146" i="45"/>
  <c r="E145" i="45"/>
  <c r="D145" i="45"/>
  <c r="C145" i="45"/>
  <c r="E144" i="45"/>
  <c r="D144" i="45"/>
  <c r="C144" i="45"/>
  <c r="H143" i="45"/>
  <c r="G144" i="45" s="1"/>
  <c r="H144" i="45" s="1"/>
  <c r="G145" i="45" s="1"/>
  <c r="H145" i="45" s="1"/>
  <c r="G146" i="45" s="1"/>
  <c r="H146" i="45" s="1"/>
  <c r="G148" i="45" s="1"/>
  <c r="H148" i="45" s="1"/>
  <c r="G149" i="45" s="1"/>
  <c r="H149" i="45" s="1"/>
  <c r="E143" i="45"/>
  <c r="D143" i="45"/>
  <c r="C143" i="45"/>
  <c r="B143" i="45"/>
  <c r="E142" i="45"/>
  <c r="D142" i="45"/>
  <c r="C142" i="45"/>
  <c r="E141" i="45"/>
  <c r="D141" i="45"/>
  <c r="C141" i="45"/>
  <c r="E139" i="45"/>
  <c r="D139" i="45"/>
  <c r="C139" i="45"/>
  <c r="E138" i="45"/>
  <c r="D138" i="45"/>
  <c r="C138" i="45"/>
  <c r="E137" i="45"/>
  <c r="D137" i="45"/>
  <c r="C137" i="45"/>
  <c r="H136" i="45"/>
  <c r="G137" i="45" s="1"/>
  <c r="H137" i="45" s="1"/>
  <c r="G138" i="45" s="1"/>
  <c r="H138" i="45" s="1"/>
  <c r="G139" i="45" s="1"/>
  <c r="H139" i="45" s="1"/>
  <c r="G141" i="45" s="1"/>
  <c r="H141" i="45" s="1"/>
  <c r="G142" i="45" s="1"/>
  <c r="H142" i="45" s="1"/>
  <c r="E136" i="45"/>
  <c r="D136" i="45"/>
  <c r="C136" i="45"/>
  <c r="B136" i="45"/>
  <c r="E135" i="45"/>
  <c r="D135" i="45"/>
  <c r="C135" i="45"/>
  <c r="E134" i="45"/>
  <c r="D134" i="45"/>
  <c r="C134" i="45"/>
  <c r="E132" i="45"/>
  <c r="D132" i="45"/>
  <c r="C132" i="45"/>
  <c r="E131" i="45"/>
  <c r="D131" i="45"/>
  <c r="C131" i="45"/>
  <c r="E130" i="45"/>
  <c r="D130" i="45"/>
  <c r="C130" i="45"/>
  <c r="H129" i="45"/>
  <c r="G130" i="45" s="1"/>
  <c r="H130" i="45" s="1"/>
  <c r="G131" i="45" s="1"/>
  <c r="H131" i="45" s="1"/>
  <c r="G132" i="45" s="1"/>
  <c r="H132" i="45" s="1"/>
  <c r="G134" i="45" s="1"/>
  <c r="H134" i="45" s="1"/>
  <c r="G135" i="45" s="1"/>
  <c r="H135" i="45" s="1"/>
  <c r="E129" i="45"/>
  <c r="D129" i="45"/>
  <c r="C129" i="45"/>
  <c r="B129" i="45"/>
  <c r="E128" i="45"/>
  <c r="D128" i="45"/>
  <c r="C128" i="45"/>
  <c r="E127" i="45"/>
  <c r="D127" i="45"/>
  <c r="C127" i="45"/>
  <c r="E125" i="45"/>
  <c r="D125" i="45"/>
  <c r="C125" i="45"/>
  <c r="E124" i="45"/>
  <c r="D124" i="45"/>
  <c r="C124" i="45"/>
  <c r="E123" i="45"/>
  <c r="D123" i="45"/>
  <c r="C123" i="45"/>
  <c r="H122" i="45"/>
  <c r="G123" i="45" s="1"/>
  <c r="H123" i="45" s="1"/>
  <c r="G124" i="45" s="1"/>
  <c r="H124" i="45" s="1"/>
  <c r="G125" i="45" s="1"/>
  <c r="H125" i="45" s="1"/>
  <c r="G127" i="45" s="1"/>
  <c r="H127" i="45" s="1"/>
  <c r="G128" i="45" s="1"/>
  <c r="H128" i="45" s="1"/>
  <c r="E122" i="45"/>
  <c r="D122" i="45"/>
  <c r="C122" i="45"/>
  <c r="B122" i="45"/>
  <c r="E121" i="45"/>
  <c r="D121" i="45"/>
  <c r="C121" i="45"/>
  <c r="E120" i="45"/>
  <c r="D120" i="45"/>
  <c r="C120" i="45"/>
  <c r="E118" i="45"/>
  <c r="D118" i="45"/>
  <c r="C118" i="45"/>
  <c r="E117" i="45"/>
  <c r="D117" i="45"/>
  <c r="C117" i="45"/>
  <c r="E116" i="45"/>
  <c r="D116" i="45"/>
  <c r="C116" i="45"/>
  <c r="H115" i="45"/>
  <c r="G116" i="45" s="1"/>
  <c r="H116" i="45" s="1"/>
  <c r="G117" i="45" s="1"/>
  <c r="H117" i="45" s="1"/>
  <c r="G118" i="45" s="1"/>
  <c r="H118" i="45" s="1"/>
  <c r="G120" i="45" s="1"/>
  <c r="H120" i="45" s="1"/>
  <c r="G121" i="45" s="1"/>
  <c r="H121" i="45" s="1"/>
  <c r="E115" i="45"/>
  <c r="D115" i="45"/>
  <c r="C115" i="45"/>
  <c r="B115" i="45"/>
  <c r="E114" i="45"/>
  <c r="D114" i="45"/>
  <c r="C114" i="45"/>
  <c r="E113" i="45"/>
  <c r="D113" i="45"/>
  <c r="C113" i="45"/>
  <c r="E111" i="45"/>
  <c r="D111" i="45"/>
  <c r="C111" i="45"/>
  <c r="E110" i="45"/>
  <c r="D110" i="45"/>
  <c r="C110" i="45"/>
  <c r="E109" i="45"/>
  <c r="D109" i="45"/>
  <c r="C109" i="45"/>
  <c r="H108" i="45"/>
  <c r="G109" i="45" s="1"/>
  <c r="H109" i="45" s="1"/>
  <c r="G110" i="45" s="1"/>
  <c r="H110" i="45" s="1"/>
  <c r="G111" i="45" s="1"/>
  <c r="H111" i="45" s="1"/>
  <c r="G113" i="45" s="1"/>
  <c r="H113" i="45" s="1"/>
  <c r="G114" i="45" s="1"/>
  <c r="H114" i="45" s="1"/>
  <c r="E108" i="45"/>
  <c r="D108" i="45"/>
  <c r="C108" i="45"/>
  <c r="B108" i="45"/>
  <c r="E107" i="45"/>
  <c r="D107" i="45"/>
  <c r="C107" i="45"/>
  <c r="E106" i="45"/>
  <c r="D106" i="45"/>
  <c r="C106" i="45"/>
  <c r="E104" i="45"/>
  <c r="D104" i="45"/>
  <c r="C104" i="45"/>
  <c r="E103" i="45"/>
  <c r="D103" i="45"/>
  <c r="C103" i="45"/>
  <c r="E102" i="45"/>
  <c r="D102" i="45"/>
  <c r="C102" i="45"/>
  <c r="H101" i="45"/>
  <c r="G102" i="45" s="1"/>
  <c r="H102" i="45" s="1"/>
  <c r="G103" i="45" s="1"/>
  <c r="H103" i="45" s="1"/>
  <c r="G104" i="45" s="1"/>
  <c r="H104" i="45" s="1"/>
  <c r="G106" i="45" s="1"/>
  <c r="H106" i="45" s="1"/>
  <c r="G107" i="45" s="1"/>
  <c r="H107" i="45" s="1"/>
  <c r="E101" i="45"/>
  <c r="D101" i="45"/>
  <c r="C101" i="45"/>
  <c r="B101" i="45"/>
  <c r="E100" i="45"/>
  <c r="D100" i="45"/>
  <c r="C100" i="45"/>
  <c r="E99" i="45"/>
  <c r="D99" i="45"/>
  <c r="C99" i="45"/>
  <c r="E97" i="45"/>
  <c r="D97" i="45"/>
  <c r="C97" i="45"/>
  <c r="E96" i="45"/>
  <c r="D96" i="45"/>
  <c r="C96" i="45"/>
  <c r="E95" i="45"/>
  <c r="D95" i="45"/>
  <c r="C95" i="45"/>
  <c r="H94" i="45"/>
  <c r="G95" i="45" s="1"/>
  <c r="H95" i="45" s="1"/>
  <c r="G96" i="45" s="1"/>
  <c r="H96" i="45" s="1"/>
  <c r="G97" i="45" s="1"/>
  <c r="H97" i="45" s="1"/>
  <c r="G99" i="45" s="1"/>
  <c r="H99" i="45" s="1"/>
  <c r="G100" i="45" s="1"/>
  <c r="H100" i="45" s="1"/>
  <c r="E94" i="45"/>
  <c r="D94" i="45"/>
  <c r="C94" i="45"/>
  <c r="B94" i="45"/>
  <c r="E93" i="45"/>
  <c r="D93" i="45"/>
  <c r="C93" i="45"/>
  <c r="E92" i="45"/>
  <c r="D92" i="45"/>
  <c r="C92" i="45"/>
  <c r="E90" i="45"/>
  <c r="D90" i="45"/>
  <c r="C90" i="45"/>
  <c r="E89" i="45"/>
  <c r="D89" i="45"/>
  <c r="C89" i="45"/>
  <c r="E88" i="45"/>
  <c r="D88" i="45"/>
  <c r="C88" i="45"/>
  <c r="H87" i="45"/>
  <c r="G88" i="45" s="1"/>
  <c r="H88" i="45" s="1"/>
  <c r="G89" i="45" s="1"/>
  <c r="H89" i="45" s="1"/>
  <c r="G90" i="45" s="1"/>
  <c r="H90" i="45" s="1"/>
  <c r="G92" i="45" s="1"/>
  <c r="H92" i="45" s="1"/>
  <c r="G93" i="45" s="1"/>
  <c r="H93" i="45" s="1"/>
  <c r="E87" i="45"/>
  <c r="D87" i="45"/>
  <c r="C87" i="45"/>
  <c r="B87" i="45"/>
  <c r="E86" i="45"/>
  <c r="D86" i="45"/>
  <c r="C86" i="45"/>
  <c r="E85" i="45"/>
  <c r="D85" i="45"/>
  <c r="C85" i="45"/>
  <c r="E83" i="45"/>
  <c r="D83" i="45"/>
  <c r="C83" i="45"/>
  <c r="E82" i="45"/>
  <c r="D82" i="45"/>
  <c r="C82" i="45"/>
  <c r="E81" i="45"/>
  <c r="D81" i="45"/>
  <c r="C81" i="45"/>
  <c r="H80" i="45"/>
  <c r="G81" i="45" s="1"/>
  <c r="H81" i="45" s="1"/>
  <c r="G82" i="45" s="1"/>
  <c r="H82" i="45" s="1"/>
  <c r="G83" i="45" s="1"/>
  <c r="H83" i="45" s="1"/>
  <c r="G85" i="45" s="1"/>
  <c r="H85" i="45" s="1"/>
  <c r="G86" i="45" s="1"/>
  <c r="H86" i="45" s="1"/>
  <c r="E80" i="45"/>
  <c r="D80" i="45"/>
  <c r="C80" i="45"/>
  <c r="B80" i="45"/>
  <c r="E79" i="45"/>
  <c r="D79" i="45"/>
  <c r="C79" i="45"/>
  <c r="E78" i="45"/>
  <c r="D78" i="45"/>
  <c r="C78" i="45"/>
  <c r="E76" i="45"/>
  <c r="D76" i="45"/>
  <c r="C76" i="45"/>
  <c r="E75" i="45"/>
  <c r="D75" i="45"/>
  <c r="C75" i="45"/>
  <c r="E74" i="45"/>
  <c r="D74" i="45"/>
  <c r="C74" i="45"/>
  <c r="H73" i="45"/>
  <c r="G74" i="45" s="1"/>
  <c r="H74" i="45" s="1"/>
  <c r="G75" i="45" s="1"/>
  <c r="H75" i="45" s="1"/>
  <c r="G76" i="45" s="1"/>
  <c r="H76" i="45" s="1"/>
  <c r="G78" i="45" s="1"/>
  <c r="H78" i="45" s="1"/>
  <c r="G79" i="45" s="1"/>
  <c r="H79" i="45" s="1"/>
  <c r="E73" i="45"/>
  <c r="D73" i="45"/>
  <c r="C73" i="45"/>
  <c r="B73" i="45"/>
  <c r="E72" i="45"/>
  <c r="D72" i="45"/>
  <c r="C72" i="45"/>
  <c r="E71" i="45"/>
  <c r="D71" i="45"/>
  <c r="C71" i="45"/>
  <c r="E69" i="45"/>
  <c r="D69" i="45"/>
  <c r="C69" i="45"/>
  <c r="E68" i="45"/>
  <c r="D68" i="45"/>
  <c r="C68" i="45"/>
  <c r="E67" i="45"/>
  <c r="D67" i="45"/>
  <c r="C67" i="45"/>
  <c r="H66" i="45"/>
  <c r="G67" i="45" s="1"/>
  <c r="H67" i="45" s="1"/>
  <c r="G68" i="45" s="1"/>
  <c r="H68" i="45" s="1"/>
  <c r="G69" i="45" s="1"/>
  <c r="H69" i="45" s="1"/>
  <c r="G71" i="45" s="1"/>
  <c r="H71" i="45" s="1"/>
  <c r="G72" i="45" s="1"/>
  <c r="H72" i="45" s="1"/>
  <c r="E66" i="45"/>
  <c r="D66" i="45"/>
  <c r="C66" i="45"/>
  <c r="B66" i="45"/>
  <c r="E65" i="45"/>
  <c r="D65" i="45"/>
  <c r="C65" i="45"/>
  <c r="E64" i="45"/>
  <c r="D64" i="45"/>
  <c r="C64" i="45"/>
  <c r="E62" i="45"/>
  <c r="D62" i="45"/>
  <c r="C62" i="45"/>
  <c r="E61" i="45"/>
  <c r="D61" i="45"/>
  <c r="C61" i="45"/>
  <c r="E60" i="45"/>
  <c r="D60" i="45"/>
  <c r="C60" i="45"/>
  <c r="H59" i="45"/>
  <c r="G60" i="45" s="1"/>
  <c r="H60" i="45" s="1"/>
  <c r="G61" i="45" s="1"/>
  <c r="H61" i="45" s="1"/>
  <c r="G62" i="45" s="1"/>
  <c r="H62" i="45" s="1"/>
  <c r="G64" i="45" s="1"/>
  <c r="H64" i="45" s="1"/>
  <c r="G65" i="45" s="1"/>
  <c r="H65" i="45" s="1"/>
  <c r="E59" i="45"/>
  <c r="D59" i="45"/>
  <c r="C59" i="45"/>
  <c r="B59" i="45"/>
  <c r="E58" i="45"/>
  <c r="D58" i="45"/>
  <c r="C58" i="45"/>
  <c r="E57" i="45"/>
  <c r="D57" i="45"/>
  <c r="C57" i="45"/>
  <c r="E55" i="45"/>
  <c r="D55" i="45"/>
  <c r="C55" i="45"/>
  <c r="E54" i="45"/>
  <c r="D54" i="45"/>
  <c r="C54" i="45"/>
  <c r="E53" i="45"/>
  <c r="D53" i="45"/>
  <c r="C53" i="45"/>
  <c r="H52" i="45"/>
  <c r="G53" i="45" s="1"/>
  <c r="H53" i="45" s="1"/>
  <c r="G54" i="45" s="1"/>
  <c r="H54" i="45" s="1"/>
  <c r="G55" i="45" s="1"/>
  <c r="H55" i="45" s="1"/>
  <c r="G57" i="45" s="1"/>
  <c r="H57" i="45" s="1"/>
  <c r="G58" i="45" s="1"/>
  <c r="H58" i="45" s="1"/>
  <c r="E52" i="45"/>
  <c r="D52" i="45"/>
  <c r="C52" i="45"/>
  <c r="B52" i="45"/>
  <c r="E51" i="45"/>
  <c r="D51" i="45"/>
  <c r="C51" i="45"/>
  <c r="E50" i="45"/>
  <c r="D50" i="45"/>
  <c r="C50" i="45"/>
  <c r="E48" i="45"/>
  <c r="D48" i="45"/>
  <c r="C48" i="45"/>
  <c r="E47" i="45"/>
  <c r="D47" i="45"/>
  <c r="C47" i="45"/>
  <c r="E46" i="45"/>
  <c r="D46" i="45"/>
  <c r="C46" i="45"/>
  <c r="H45" i="45"/>
  <c r="G46" i="45" s="1"/>
  <c r="H46" i="45" s="1"/>
  <c r="G47" i="45" s="1"/>
  <c r="H47" i="45" s="1"/>
  <c r="G48" i="45" s="1"/>
  <c r="H48" i="45" s="1"/>
  <c r="G50" i="45" s="1"/>
  <c r="H50" i="45" s="1"/>
  <c r="G51" i="45" s="1"/>
  <c r="H51" i="45" s="1"/>
  <c r="E45" i="45"/>
  <c r="D45" i="45"/>
  <c r="C45" i="45"/>
  <c r="B45" i="45"/>
  <c r="E44" i="45"/>
  <c r="D44" i="45"/>
  <c r="C44" i="45"/>
  <c r="E43" i="45"/>
  <c r="D43" i="45"/>
  <c r="C43" i="45"/>
  <c r="E41" i="45"/>
  <c r="D41" i="45"/>
  <c r="C41" i="45"/>
  <c r="E40" i="45"/>
  <c r="D40" i="45"/>
  <c r="C40" i="45"/>
  <c r="E39" i="45"/>
  <c r="D39" i="45"/>
  <c r="C39" i="45"/>
  <c r="H38" i="45"/>
  <c r="G39" i="45" s="1"/>
  <c r="H39" i="45" s="1"/>
  <c r="G40" i="45" s="1"/>
  <c r="H40" i="45" s="1"/>
  <c r="G41" i="45" s="1"/>
  <c r="H41" i="45" s="1"/>
  <c r="G43" i="45" s="1"/>
  <c r="H43" i="45" s="1"/>
  <c r="G44" i="45" s="1"/>
  <c r="H44" i="45" s="1"/>
  <c r="E38" i="45"/>
  <c r="D38" i="45"/>
  <c r="C38" i="45"/>
  <c r="B38" i="45"/>
  <c r="E37" i="45"/>
  <c r="D37" i="45"/>
  <c r="C37" i="45"/>
  <c r="E36" i="45"/>
  <c r="D36" i="45"/>
  <c r="C36" i="45"/>
  <c r="E34" i="45"/>
  <c r="D34" i="45"/>
  <c r="C34" i="45"/>
  <c r="E33" i="45"/>
  <c r="D33" i="45"/>
  <c r="C33" i="45"/>
  <c r="E32" i="45"/>
  <c r="D32" i="45"/>
  <c r="C32" i="45"/>
  <c r="H31" i="45"/>
  <c r="G32" i="45" s="1"/>
  <c r="H32" i="45" s="1"/>
  <c r="G33" i="45" s="1"/>
  <c r="H33" i="45" s="1"/>
  <c r="G34" i="45" s="1"/>
  <c r="H34" i="45" s="1"/>
  <c r="G36" i="45" s="1"/>
  <c r="H36" i="45" s="1"/>
  <c r="G37" i="45" s="1"/>
  <c r="H37" i="45" s="1"/>
  <c r="E31" i="45"/>
  <c r="D31" i="45"/>
  <c r="C31" i="45"/>
  <c r="B31" i="45"/>
  <c r="E30" i="45"/>
  <c r="D30" i="45"/>
  <c r="C30" i="45"/>
  <c r="E29" i="45"/>
  <c r="D29" i="45"/>
  <c r="C29" i="45"/>
  <c r="E27" i="45"/>
  <c r="D27" i="45"/>
  <c r="C27" i="45"/>
  <c r="E26" i="45"/>
  <c r="D26" i="45"/>
  <c r="C26" i="45"/>
  <c r="E25" i="45"/>
  <c r="D25" i="45"/>
  <c r="C25" i="45"/>
  <c r="H24" i="45"/>
  <c r="G25" i="45" s="1"/>
  <c r="H25" i="45" s="1"/>
  <c r="G26" i="45" s="1"/>
  <c r="H26" i="45" s="1"/>
  <c r="G27" i="45" s="1"/>
  <c r="H27" i="45" s="1"/>
  <c r="G29" i="45" s="1"/>
  <c r="H29" i="45" s="1"/>
  <c r="G30" i="45" s="1"/>
  <c r="H30" i="45" s="1"/>
  <c r="E24" i="45"/>
  <c r="D24" i="45"/>
  <c r="C24" i="45"/>
  <c r="B24" i="45"/>
  <c r="E23" i="45"/>
  <c r="D23" i="45"/>
  <c r="C23" i="45"/>
  <c r="E22" i="45"/>
  <c r="D22" i="45"/>
  <c r="C22" i="45"/>
  <c r="E20" i="45"/>
  <c r="D20" i="45"/>
  <c r="C20" i="45"/>
  <c r="E19" i="45"/>
  <c r="D19" i="45"/>
  <c r="C19" i="45"/>
  <c r="E18" i="45"/>
  <c r="D18" i="45"/>
  <c r="C18" i="45"/>
  <c r="H17" i="45"/>
  <c r="G18" i="45" s="1"/>
  <c r="H18" i="45" s="1"/>
  <c r="G19" i="45" s="1"/>
  <c r="H19" i="45" s="1"/>
  <c r="G20" i="45" s="1"/>
  <c r="H20" i="45" s="1"/>
  <c r="G22" i="45" s="1"/>
  <c r="H22" i="45" s="1"/>
  <c r="G23" i="45" s="1"/>
  <c r="H23" i="45" s="1"/>
  <c r="E17" i="45"/>
  <c r="D17" i="45"/>
  <c r="C17" i="45"/>
  <c r="B17" i="45"/>
  <c r="E16" i="45"/>
  <c r="D16" i="45"/>
  <c r="C16" i="45"/>
  <c r="E15" i="45"/>
  <c r="D15" i="45"/>
  <c r="C15" i="45"/>
  <c r="E13" i="45"/>
  <c r="D13" i="45"/>
  <c r="C13" i="45"/>
  <c r="E12" i="45"/>
  <c r="D12" i="45"/>
  <c r="C12" i="45"/>
  <c r="E11" i="45"/>
  <c r="D11" i="45"/>
  <c r="C11" i="45"/>
  <c r="H10" i="45"/>
  <c r="G11" i="45" s="1"/>
  <c r="H11" i="45" s="1"/>
  <c r="G12" i="45" s="1"/>
  <c r="H12" i="45" s="1"/>
  <c r="G13" i="45" s="1"/>
  <c r="H13" i="45" s="1"/>
  <c r="G15" i="45" s="1"/>
  <c r="H15" i="45" s="1"/>
  <c r="G16" i="45" s="1"/>
  <c r="H16" i="45" s="1"/>
  <c r="E10" i="45"/>
  <c r="D10" i="45"/>
  <c r="C10" i="45"/>
  <c r="B10" i="45"/>
  <c r="H3" i="45"/>
  <c r="G4" i="45" s="1"/>
  <c r="H4" i="45" s="1"/>
  <c r="G5" i="45" s="1"/>
  <c r="H5" i="45" s="1"/>
  <c r="G6" i="45" s="1"/>
  <c r="H6" i="45" s="1"/>
  <c r="G8" i="45" s="1"/>
  <c r="H8" i="45" s="1"/>
  <c r="G9" i="45" s="1"/>
  <c r="H9" i="45" s="1"/>
  <c r="C3" i="45"/>
  <c r="D3" i="45"/>
  <c r="E3" i="45"/>
  <c r="C4" i="45"/>
  <c r="D4" i="45"/>
  <c r="E4" i="45"/>
  <c r="B3" i="45"/>
  <c r="C5" i="45"/>
  <c r="D5" i="45"/>
  <c r="E5" i="45"/>
  <c r="C6" i="45"/>
  <c r="D6" i="45"/>
  <c r="E6" i="45"/>
  <c r="C8" i="45"/>
  <c r="D8" i="45"/>
  <c r="E8" i="45"/>
  <c r="C9" i="45"/>
  <c r="D9" i="45"/>
  <c r="E9" i="45"/>
</calcChain>
</file>

<file path=xl/sharedStrings.xml><?xml version="1.0" encoding="utf-8"?>
<sst xmlns="http://schemas.openxmlformats.org/spreadsheetml/2006/main" count="377" uniqueCount="127">
  <si>
    <t xml:space="preserve">TARİH </t>
  </si>
  <si>
    <t>GÜN</t>
  </si>
  <si>
    <t>MERAM</t>
  </si>
  <si>
    <t>İLÇESİ</t>
  </si>
  <si>
    <t>KARATAY</t>
  </si>
  <si>
    <t>TASDİK OLUNUR</t>
  </si>
  <si>
    <t>SELÇUKLU</t>
  </si>
  <si>
    <t>Not: Görevli personelin izinli ve raporlu olması halinde İlçe Müftülüğü yerine uygun bir personel görevlendirir.</t>
  </si>
  <si>
    <t>Dr. Hamza KÜÇÜK</t>
  </si>
  <si>
    <t>HALİL İBRAHİM ÜREN - 542 600 22 83</t>
  </si>
  <si>
    <t>METİN ÖZKULU - 538 718 10 79</t>
  </si>
  <si>
    <t>MUSTAFA BABAT - 539 881 39 88</t>
  </si>
  <si>
    <t>HASAN ÇİFTÇİ - 555 682 27 95</t>
  </si>
  <si>
    <t>YAVUZ SELİM CEYLAN - 537 316 10 79</t>
  </si>
  <si>
    <t>HÜSEYİN ÜNLÜ - 542 393 83 66</t>
  </si>
  <si>
    <t>İSMAİL HALICI - 533 934 66 44</t>
  </si>
  <si>
    <t>HÜSEYİN KURŞUNMADEN - 506 558 01 48</t>
  </si>
  <si>
    <t>ALİ KIYAK - 531 356 14 33</t>
  </si>
  <si>
    <t>ALİ İNAL - 538 644 18 75</t>
  </si>
  <si>
    <t>MUSA ATCI - 533 553 54 86</t>
  </si>
  <si>
    <t>OSMAN İYİŞENYÜREK - 554 471 06 75</t>
  </si>
  <si>
    <t>ORHAN ŞİMŞEK - 543 480 64 93</t>
  </si>
  <si>
    <t>NİYAZİ TUĞYAN - 543 462 78 83</t>
  </si>
  <si>
    <t>MUSTAFA KESEK - 506 391 75 60</t>
  </si>
  <si>
    <t>İDRİS ERDOĞAN - 535 884 55 45</t>
  </si>
  <si>
    <t>MAHMUT SAMİ ÜNLÜ - 555 249 26 88</t>
  </si>
  <si>
    <t>SAMİ KIZMAZ - 545 575 82 45</t>
  </si>
  <si>
    <t>EROL KAYA - 534 218 57 87</t>
  </si>
  <si>
    <t>YAKUP ÖNDER - 537 236 06 41</t>
  </si>
  <si>
    <t>ALİ ERDOĞAN - 536 934 83 55</t>
  </si>
  <si>
    <t>EBUBEKİR AK - 530 561 92 98</t>
  </si>
  <si>
    <t>MUSTAFA GÖK - 539 348 54 33</t>
  </si>
  <si>
    <t>SEYİT EBREN - 535 778 81 38</t>
  </si>
  <si>
    <t>MEHMET ALİ KAYA - 534 265 56 52</t>
  </si>
  <si>
    <t>H.HÜSEYİN CULUN - 507 451 30 58</t>
  </si>
  <si>
    <t>HARUN KALAYCI - 535 828 70 38</t>
  </si>
  <si>
    <t>MAHMUT HAKKI BAYIR - 535 882 21 69</t>
  </si>
  <si>
    <t>OSMAN BAKAR - 549 712 98 52</t>
  </si>
  <si>
    <t>BEKİR SİVRİKAYA - 537 664 42 34</t>
  </si>
  <si>
    <t>AHMET ERYILMAZ - 533 520 45 70</t>
  </si>
  <si>
    <t>MEHMET ERARABACI - 537 401 10 02</t>
  </si>
  <si>
    <t>İSMAİL AKTAŞ - 537 673 42 84</t>
  </si>
  <si>
    <t>İSMAİL AKSOY - 543 780 80 84</t>
  </si>
  <si>
    <t>METİN SAYHAN - 535 926 05 88</t>
  </si>
  <si>
    <t>MEHMET KÖSE - 535 483 34 83</t>
  </si>
  <si>
    <t>OSMAN ALTUN - 546 445 43 27</t>
  </si>
  <si>
    <t>MURAT AYÇEKEN - 554 868 77 81</t>
  </si>
  <si>
    <t>ADEM ACAR - 538 702 50 36</t>
  </si>
  <si>
    <t>SAMİ DÜMAN - 537 892 00 62</t>
  </si>
  <si>
    <t>ZEKERİYYA KIRAT - 555 356 18 75</t>
  </si>
  <si>
    <t>HASAN ÇALIŞKAN - 531 769 73 11</t>
  </si>
  <si>
    <t>H.HÜSEYİN ÖNCEL - 532 592 02 04</t>
  </si>
  <si>
    <t>LÜTFİ İHSAN KOZAK - 538 091 83 03</t>
  </si>
  <si>
    <t>ÜNVER GÜNGÖR - 536 589 65 13</t>
  </si>
  <si>
    <t>HALİL ELMA - 536 633 51 83</t>
  </si>
  <si>
    <t>M.İBRAHİM DERMİRKAYA - 543 332 83 01</t>
  </si>
  <si>
    <t>EROL UĞRAŞKAN - 542 542 42 53</t>
  </si>
  <si>
    <t>MUSTAFA KEMAL ER - 532 714 64 28</t>
  </si>
  <si>
    <t>BİT. S.</t>
  </si>
  <si>
    <t>İl Müftü Yardımcısı</t>
  </si>
  <si>
    <t>MUSTAFA CAN - 537 775 84 57</t>
  </si>
  <si>
    <t>İMZASI</t>
  </si>
  <si>
    <t>B.S.</t>
  </si>
  <si>
    <t>YUNUS ERASLAN-5554924501</t>
  </si>
  <si>
    <t>MUHAMMET AKSAK - 532 590 42 05</t>
  </si>
  <si>
    <t>DURMUŞ ALİ MUTLU - 533 815 27 15</t>
  </si>
  <si>
    <t>ABDUSSANİT İNAN - 554 721 39 43</t>
  </si>
  <si>
    <t>H. İBRAHİM YUMUŞAK - 537 923 11 33</t>
  </si>
  <si>
    <t>YAKUP ÇEVREN - 555 886 47 64</t>
  </si>
  <si>
    <t>ASİL GÖREVLİ</t>
  </si>
  <si>
    <t>YEDEK GÖREVLİ</t>
  </si>
  <si>
    <t>KAMİL ÇELİK - 537 676 19 28</t>
  </si>
  <si>
    <t>M. BAKİ AKDENİZ - 530 528 33 86</t>
  </si>
  <si>
    <t>Y. KASIM ASLANBOĞA - 539 963 08 98</t>
  </si>
  <si>
    <t>MUSTAFA AKDİŞ 532-357 88 37</t>
  </si>
  <si>
    <t>İSMAİL KÖKSAL - 0532 471 08 57</t>
  </si>
  <si>
    <t>İSMAİL ÖDEN - 0535 592 61 01</t>
  </si>
  <si>
    <t>AHMET DİLEK - 0535 655 42 20</t>
  </si>
  <si>
    <t>ÖMER AKTAŞ - 0536 308 79 22</t>
  </si>
  <si>
    <t>ABDURRAHİM GÜZELKARA - 0506 424 43 59</t>
  </si>
  <si>
    <t>DURMUŞ ALİ UÇAR - 0533 544 38 96</t>
  </si>
  <si>
    <t>FATİH İŞ - 0543 818 47 30</t>
  </si>
  <si>
    <t>HACI MEHMET KAYAALP - 0536 684 96 51</t>
  </si>
  <si>
    <t>MEHMET BOZ - 0535 675 05 79</t>
  </si>
  <si>
    <t>KENAN POLAT - 0536 876 42 21</t>
  </si>
  <si>
    <t>MEVLÜT BÜYÜKAVCIOĞLU - 0536 552 13 36</t>
  </si>
  <si>
    <t>MEVLÜT DEMİRBAŞ - 0537 603 06 27</t>
  </si>
  <si>
    <t>MUAMMER KIVANÇ - 0532 250 56 58</t>
  </si>
  <si>
    <t>İSA ŞİMŞEK - 0544 450 37 94</t>
  </si>
  <si>
    <t>NURULLAH ŞENER - 0506 925 77 45</t>
  </si>
  <si>
    <t>LOKMAN AYDOĞAN - 0555 300 60 33</t>
  </si>
  <si>
    <t>ÖMER FARUK APAYDIN - 0 533 812 20 03</t>
  </si>
  <si>
    <t>RAHİM VARIŞ - 0535 787 90 86</t>
  </si>
  <si>
    <t>MUSTAFA AKIN - 05386085352</t>
  </si>
  <si>
    <t>AHMET ATIF UZUN - 0533 683 05 17</t>
  </si>
  <si>
    <t>ALİ EMRE KÜÇÜKSUCU - 0533 542 44 43</t>
  </si>
  <si>
    <t>NURİ ÇINAR - 0505 581 00 44</t>
  </si>
  <si>
    <t>NESİP PARLAK - 0537 593 52 89</t>
  </si>
  <si>
    <t>MEHMET KARATAŞ - 0536 278 33 06</t>
  </si>
  <si>
    <t>MUHAMMET BATTAL UYSAL - 0536 961 39 94</t>
  </si>
  <si>
    <t>FATİH İSMAİL UYGUN - 0541 881 28 07</t>
  </si>
  <si>
    <t>İBRAHİM GÜRBÜZ - 0538 841 83 37</t>
  </si>
  <si>
    <t>HALİL İBRAHİM BAYRAM - 0536 737 60 15</t>
  </si>
  <si>
    <t>AHMET YAKIŞ - 0505 606 07 17</t>
  </si>
  <si>
    <t>FATİH KOĞUŞAN - 0543 671 72 19</t>
  </si>
  <si>
    <t>NEJDET DUMAN - 0530 345 95 70</t>
  </si>
  <si>
    <t>VELİ ÜRGÜPLÜ - 0505 305 96 82</t>
  </si>
  <si>
    <t>RECEP ÖZDEMİR - 0534 312 14 61</t>
  </si>
  <si>
    <t>SAMİ BOZBURUN - 0538 743 32 96</t>
  </si>
  <si>
    <t>ALİ İHSAN GÜLER - 0533 250 34 14</t>
  </si>
  <si>
    <t>BİLAL ÖKSÜZOĞLU - 0537 628 06 37</t>
  </si>
  <si>
    <t>MUSTAFA DURAN - 0533 544 47 35</t>
  </si>
  <si>
    <t>MUHSİN ÖZBAKIR - 0544 255 11 70</t>
  </si>
  <si>
    <t>HALİL TOGAY - 0535 555 74 58</t>
  </si>
  <si>
    <t>ABDULKERİM TEMİZCAN - 0507 359 10 53</t>
  </si>
  <si>
    <t>HÜSEYİN SAMİ KALAYCI - 0554 335 07 24</t>
  </si>
  <si>
    <t>İBRAHİM ÇIĞIR - 0536 319 90 58</t>
  </si>
  <si>
    <t>RESUL YETİŞ - 0536 635 27 84</t>
  </si>
  <si>
    <t>EKREM KARAKOÇ - 0507 310 73 35</t>
  </si>
  <si>
    <t>MURAT KAVUNCU - 0536 337 52 50</t>
  </si>
  <si>
    <t>MEHMET AKİF BALCI - 05542978833</t>
  </si>
  <si>
    <t>ÖMER FARUK GÜN - 0535 733 82 10</t>
  </si>
  <si>
    <t>HALİL İBRAHİM CANDAN - 0536 623 21 00</t>
  </si>
  <si>
    <t>BAYRAM SÜREKLİ - 0505 656 02 95</t>
  </si>
  <si>
    <t>.../05/2017</t>
  </si>
  <si>
    <t>İKİNDİ NAMAZI</t>
  </si>
  <si>
    <t>MEVLANA MÜZESİNDE RAMAZAN AYI KUR'AN-I KERİM OKUMA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</si>
</sst>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Calibri"/>
      <family val="2"/>
      <charset val="162"/>
      <scheme val="minor"/>
    </font>
    <font>
      <sz val="12"/>
      <name val="Cambria"/>
      <family val="1"/>
      <charset val="162"/>
      <scheme val="major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i/>
      <sz val="1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</xf>
    <xf numFmtId="164" fontId="1" fillId="0" borderId="0" xfId="0" applyNumberFormat="1" applyFont="1" applyAlignment="1" applyProtection="1">
      <alignment wrapText="1"/>
      <protection locked="0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textRotation="90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textRotation="90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Border="1" applyAlignment="1" applyProtection="1">
      <alignment textRotation="90" wrapText="1"/>
      <protection locked="0"/>
    </xf>
    <xf numFmtId="0" fontId="6" fillId="0" borderId="0" xfId="0" applyFont="1" applyFill="1" applyAlignment="1" applyProtection="1">
      <alignment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6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8" fillId="3" borderId="0" xfId="0" applyFont="1" applyFill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7" fillId="0" borderId="1" xfId="0" applyFont="1" applyFill="1" applyBorder="1" applyAlignment="1"/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164" fontId="6" fillId="0" borderId="1" xfId="0" applyNumberFormat="1" applyFont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vertical="center" wrapText="1" shrinkToFit="1"/>
    </xf>
    <xf numFmtId="0" fontId="6" fillId="2" borderId="1" xfId="0" applyFont="1" applyFill="1" applyBorder="1" applyAlignment="1" applyProtection="1">
      <alignment vertical="center" wrapText="1"/>
    </xf>
    <xf numFmtId="20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wrapText="1"/>
      <protection locked="0"/>
    </xf>
    <xf numFmtId="164" fontId="6" fillId="0" borderId="0" xfId="0" applyNumberFormat="1" applyFont="1" applyAlignment="1" applyProtection="1">
      <alignment wrapText="1"/>
      <protection locked="0"/>
    </xf>
    <xf numFmtId="1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textRotation="90" wrapText="1"/>
      <protection locked="0"/>
    </xf>
    <xf numFmtId="0" fontId="5" fillId="2" borderId="7" xfId="0" applyFont="1" applyFill="1" applyBorder="1" applyAlignment="1" applyProtection="1">
      <alignment horizontal="center" vertical="center" textRotation="90" wrapText="1"/>
      <protection locked="0"/>
    </xf>
    <xf numFmtId="0" fontId="5" fillId="2" borderId="8" xfId="0" applyFont="1" applyFill="1" applyBorder="1" applyAlignment="1" applyProtection="1">
      <alignment horizontal="center" vertical="center" textRotation="90" wrapText="1"/>
      <protection locked="0"/>
    </xf>
    <xf numFmtId="2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2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20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4"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C00000"/>
  </sheetPr>
  <dimension ref="A1:E109"/>
  <sheetViews>
    <sheetView topLeftCell="A13" workbookViewId="0">
      <selection activeCell="F82" sqref="F1:F1048576"/>
    </sheetView>
  </sheetViews>
  <sheetFormatPr defaultColWidth="7.42578125" defaultRowHeight="15" x14ac:dyDescent="0.25"/>
  <cols>
    <col min="1" max="1" width="6" style="5" customWidth="1"/>
    <col min="2" max="2" width="4" style="7" bestFit="1" customWidth="1"/>
    <col min="3" max="3" width="12.5703125" style="6" bestFit="1" customWidth="1"/>
    <col min="4" max="4" width="46.42578125" style="6" bestFit="1" customWidth="1"/>
    <col min="5" max="5" width="46.42578125" style="5" bestFit="1" customWidth="1"/>
    <col min="6" max="16384" width="7.42578125" style="5"/>
  </cols>
  <sheetData>
    <row r="1" spans="1:5" ht="15.75" x14ac:dyDescent="0.25">
      <c r="A1" s="19">
        <v>1</v>
      </c>
      <c r="B1" s="20">
        <v>1</v>
      </c>
      <c r="C1" s="20" t="s">
        <v>4</v>
      </c>
      <c r="D1" s="20" t="s">
        <v>66</v>
      </c>
      <c r="E1" s="20" t="s">
        <v>10</v>
      </c>
    </row>
    <row r="2" spans="1:5" ht="15.75" x14ac:dyDescent="0.25">
      <c r="A2" s="19">
        <v>2</v>
      </c>
      <c r="B2" s="20">
        <v>2</v>
      </c>
      <c r="C2" s="20" t="s">
        <v>4</v>
      </c>
      <c r="D2" s="20" t="s">
        <v>29</v>
      </c>
      <c r="E2" s="20" t="s">
        <v>72</v>
      </c>
    </row>
    <row r="3" spans="1:5" ht="15.75" x14ac:dyDescent="0.25">
      <c r="A3" s="19">
        <v>3</v>
      </c>
      <c r="B3" s="20">
        <v>3</v>
      </c>
      <c r="C3" s="20" t="s">
        <v>4</v>
      </c>
      <c r="D3" s="20" t="s">
        <v>18</v>
      </c>
      <c r="E3" s="20" t="s">
        <v>64</v>
      </c>
    </row>
    <row r="4" spans="1:5" ht="15.75" x14ac:dyDescent="0.25">
      <c r="A4" s="19">
        <v>4</v>
      </c>
      <c r="B4" s="20">
        <v>4</v>
      </c>
      <c r="C4" s="20" t="s">
        <v>4</v>
      </c>
      <c r="D4" s="20" t="s">
        <v>17</v>
      </c>
      <c r="E4" s="20" t="s">
        <v>19</v>
      </c>
    </row>
    <row r="5" spans="1:5" ht="15.75" x14ac:dyDescent="0.25">
      <c r="A5" s="19">
        <v>5</v>
      </c>
      <c r="B5" s="20">
        <v>5</v>
      </c>
      <c r="C5" s="20" t="s">
        <v>4</v>
      </c>
      <c r="D5" s="20" t="s">
        <v>65</v>
      </c>
      <c r="E5" s="20" t="s">
        <v>11</v>
      </c>
    </row>
    <row r="6" spans="1:5" ht="15.75" x14ac:dyDescent="0.25">
      <c r="A6" s="19">
        <v>6</v>
      </c>
      <c r="B6" s="20">
        <v>6</v>
      </c>
      <c r="C6" s="20" t="s">
        <v>4</v>
      </c>
      <c r="D6" s="20" t="s">
        <v>27</v>
      </c>
      <c r="E6" s="20" t="s">
        <v>60</v>
      </c>
    </row>
    <row r="7" spans="1:5" ht="15.75" x14ac:dyDescent="0.25">
      <c r="A7" s="19">
        <v>7</v>
      </c>
      <c r="B7" s="20">
        <v>7</v>
      </c>
      <c r="C7" s="20" t="s">
        <v>4</v>
      </c>
      <c r="D7" s="20" t="s">
        <v>9</v>
      </c>
      <c r="E7" s="20" t="s">
        <v>23</v>
      </c>
    </row>
    <row r="8" spans="1:5" ht="15.75" x14ac:dyDescent="0.25">
      <c r="A8" s="19">
        <v>8</v>
      </c>
      <c r="B8" s="20">
        <v>8</v>
      </c>
      <c r="C8" s="20" t="s">
        <v>4</v>
      </c>
      <c r="D8" s="20" t="s">
        <v>67</v>
      </c>
      <c r="E8" s="20" t="s">
        <v>22</v>
      </c>
    </row>
    <row r="9" spans="1:5" ht="15.75" x14ac:dyDescent="0.25">
      <c r="A9" s="19">
        <v>9</v>
      </c>
      <c r="B9" s="20">
        <v>9</v>
      </c>
      <c r="C9" s="20" t="s">
        <v>4</v>
      </c>
      <c r="D9" s="20" t="s">
        <v>12</v>
      </c>
      <c r="E9" s="20" t="s">
        <v>21</v>
      </c>
    </row>
    <row r="10" spans="1:5" ht="15.75" x14ac:dyDescent="0.25">
      <c r="A10" s="19">
        <v>10</v>
      </c>
      <c r="B10" s="20">
        <v>10</v>
      </c>
      <c r="C10" s="20" t="s">
        <v>4</v>
      </c>
      <c r="D10" s="20" t="s">
        <v>16</v>
      </c>
      <c r="E10" s="20" t="s">
        <v>20</v>
      </c>
    </row>
    <row r="11" spans="1:5" ht="15.75" x14ac:dyDescent="0.25">
      <c r="A11" s="19">
        <v>11</v>
      </c>
      <c r="B11" s="20">
        <v>11</v>
      </c>
      <c r="C11" s="20" t="s">
        <v>4</v>
      </c>
      <c r="D11" s="20" t="s">
        <v>14</v>
      </c>
      <c r="E11" s="20" t="s">
        <v>26</v>
      </c>
    </row>
    <row r="12" spans="1:5" ht="15.75" x14ac:dyDescent="0.25">
      <c r="A12" s="19">
        <v>12</v>
      </c>
      <c r="B12" s="20">
        <v>12</v>
      </c>
      <c r="C12" s="20" t="s">
        <v>4</v>
      </c>
      <c r="D12" s="20" t="s">
        <v>24</v>
      </c>
      <c r="E12" s="20" t="s">
        <v>68</v>
      </c>
    </row>
    <row r="13" spans="1:5" ht="15.75" x14ac:dyDescent="0.25">
      <c r="A13" s="19">
        <v>13</v>
      </c>
      <c r="B13" s="20">
        <v>13</v>
      </c>
      <c r="C13" s="20" t="s">
        <v>4</v>
      </c>
      <c r="D13" s="20" t="s">
        <v>15</v>
      </c>
      <c r="E13" s="20" t="s">
        <v>28</v>
      </c>
    </row>
    <row r="14" spans="1:5" ht="15.75" x14ac:dyDescent="0.25">
      <c r="A14" s="19">
        <v>14</v>
      </c>
      <c r="B14" s="20">
        <v>14</v>
      </c>
      <c r="C14" s="20" t="s">
        <v>4</v>
      </c>
      <c r="D14" s="20" t="s">
        <v>71</v>
      </c>
      <c r="E14" s="20" t="s">
        <v>73</v>
      </c>
    </row>
    <row r="15" spans="1:5" ht="15.75" x14ac:dyDescent="0.25">
      <c r="A15" s="19">
        <v>15</v>
      </c>
      <c r="B15" s="20">
        <v>15</v>
      </c>
      <c r="C15" s="20" t="s">
        <v>4</v>
      </c>
      <c r="D15" s="20" t="s">
        <v>25</v>
      </c>
      <c r="E15" s="20" t="s">
        <v>13</v>
      </c>
    </row>
    <row r="16" spans="1:5" ht="15.75" x14ac:dyDescent="0.25">
      <c r="A16" s="19">
        <v>16</v>
      </c>
      <c r="B16" s="20">
        <v>16</v>
      </c>
      <c r="C16" s="20" t="s">
        <v>4</v>
      </c>
      <c r="D16" s="20" t="s">
        <v>10</v>
      </c>
      <c r="E16" s="20" t="s">
        <v>66</v>
      </c>
    </row>
    <row r="17" spans="1:5" ht="15.75" x14ac:dyDescent="0.25">
      <c r="A17" s="19">
        <v>17</v>
      </c>
      <c r="B17" s="20">
        <v>17</v>
      </c>
      <c r="C17" s="20" t="s">
        <v>4</v>
      </c>
      <c r="D17" s="20" t="s">
        <v>72</v>
      </c>
      <c r="E17" s="20" t="s">
        <v>29</v>
      </c>
    </row>
    <row r="18" spans="1:5" ht="15.75" x14ac:dyDescent="0.25">
      <c r="A18" s="19">
        <v>18</v>
      </c>
      <c r="B18" s="20">
        <v>18</v>
      </c>
      <c r="C18" s="20" t="s">
        <v>4</v>
      </c>
      <c r="D18" s="20" t="s">
        <v>64</v>
      </c>
      <c r="E18" s="20" t="s">
        <v>18</v>
      </c>
    </row>
    <row r="19" spans="1:5" ht="15.75" x14ac:dyDescent="0.25">
      <c r="A19" s="19">
        <v>19</v>
      </c>
      <c r="B19" s="20">
        <v>19</v>
      </c>
      <c r="C19" s="20" t="s">
        <v>4</v>
      </c>
      <c r="D19" s="20" t="s">
        <v>19</v>
      </c>
      <c r="E19" s="20" t="s">
        <v>17</v>
      </c>
    </row>
    <row r="20" spans="1:5" ht="15.75" x14ac:dyDescent="0.25">
      <c r="A20" s="19">
        <v>20</v>
      </c>
      <c r="B20" s="20">
        <v>20</v>
      </c>
      <c r="C20" s="20" t="s">
        <v>4</v>
      </c>
      <c r="D20" s="20" t="s">
        <v>11</v>
      </c>
      <c r="E20" s="20" t="s">
        <v>65</v>
      </c>
    </row>
    <row r="21" spans="1:5" ht="15.75" x14ac:dyDescent="0.25">
      <c r="A21" s="19">
        <v>21</v>
      </c>
      <c r="B21" s="20">
        <v>21</v>
      </c>
      <c r="C21" s="20" t="s">
        <v>4</v>
      </c>
      <c r="D21" s="20" t="s">
        <v>60</v>
      </c>
      <c r="E21" s="20" t="s">
        <v>27</v>
      </c>
    </row>
    <row r="22" spans="1:5" ht="15.75" x14ac:dyDescent="0.25">
      <c r="A22" s="19">
        <v>22</v>
      </c>
      <c r="B22" s="20">
        <v>22</v>
      </c>
      <c r="C22" s="20" t="s">
        <v>4</v>
      </c>
      <c r="D22" s="20" t="s">
        <v>23</v>
      </c>
      <c r="E22" s="20" t="s">
        <v>9</v>
      </c>
    </row>
    <row r="23" spans="1:5" ht="15.75" x14ac:dyDescent="0.25">
      <c r="A23" s="19">
        <v>23</v>
      </c>
      <c r="B23" s="20">
        <v>23</v>
      </c>
      <c r="C23" s="20" t="s">
        <v>4</v>
      </c>
      <c r="D23" s="20" t="s">
        <v>22</v>
      </c>
      <c r="E23" s="20" t="s">
        <v>67</v>
      </c>
    </row>
    <row r="24" spans="1:5" ht="15.75" x14ac:dyDescent="0.25">
      <c r="A24" s="19">
        <v>24</v>
      </c>
      <c r="B24" s="20">
        <v>24</v>
      </c>
      <c r="C24" s="20" t="s">
        <v>4</v>
      </c>
      <c r="D24" s="20" t="s">
        <v>21</v>
      </c>
      <c r="E24" s="20" t="s">
        <v>12</v>
      </c>
    </row>
    <row r="25" spans="1:5" ht="15.75" x14ac:dyDescent="0.25">
      <c r="A25" s="19">
        <v>25</v>
      </c>
      <c r="B25" s="20">
        <v>25</v>
      </c>
      <c r="C25" s="20" t="s">
        <v>4</v>
      </c>
      <c r="D25" s="20" t="s">
        <v>20</v>
      </c>
      <c r="E25" s="20" t="s">
        <v>16</v>
      </c>
    </row>
    <row r="26" spans="1:5" ht="15.75" x14ac:dyDescent="0.25">
      <c r="A26" s="19">
        <v>26</v>
      </c>
      <c r="B26" s="20">
        <v>26</v>
      </c>
      <c r="C26" s="20" t="s">
        <v>4</v>
      </c>
      <c r="D26" s="20" t="s">
        <v>26</v>
      </c>
      <c r="E26" s="20" t="s">
        <v>14</v>
      </c>
    </row>
    <row r="27" spans="1:5" ht="15.75" x14ac:dyDescent="0.25">
      <c r="A27" s="19">
        <v>27</v>
      </c>
      <c r="B27" s="20">
        <v>27</v>
      </c>
      <c r="C27" s="20" t="s">
        <v>4</v>
      </c>
      <c r="D27" s="20" t="s">
        <v>68</v>
      </c>
      <c r="E27" s="20" t="s">
        <v>24</v>
      </c>
    </row>
    <row r="28" spans="1:5" ht="15.75" x14ac:dyDescent="0.25">
      <c r="A28" s="19">
        <v>28</v>
      </c>
      <c r="B28" s="20">
        <v>28</v>
      </c>
      <c r="C28" s="20" t="s">
        <v>4</v>
      </c>
      <c r="D28" s="20" t="s">
        <v>28</v>
      </c>
      <c r="E28" s="20" t="s">
        <v>15</v>
      </c>
    </row>
    <row r="29" spans="1:5" ht="15.75" x14ac:dyDescent="0.25">
      <c r="A29" s="19">
        <v>29</v>
      </c>
      <c r="B29" s="20">
        <v>29</v>
      </c>
      <c r="C29" s="20" t="s">
        <v>4</v>
      </c>
      <c r="D29" s="20" t="s">
        <v>73</v>
      </c>
      <c r="E29" s="20" t="s">
        <v>71</v>
      </c>
    </row>
    <row r="30" spans="1:5" ht="15.75" x14ac:dyDescent="0.25">
      <c r="A30" s="19">
        <v>30</v>
      </c>
      <c r="B30" s="20">
        <v>30</v>
      </c>
      <c r="C30" s="20" t="s">
        <v>4</v>
      </c>
      <c r="D30" s="20" t="s">
        <v>13</v>
      </c>
      <c r="E30" s="20" t="s">
        <v>25</v>
      </c>
    </row>
    <row r="31" spans="1:5" ht="15.75" x14ac:dyDescent="0.25">
      <c r="A31" s="21">
        <v>31</v>
      </c>
      <c r="B31" s="22">
        <v>1</v>
      </c>
      <c r="C31" s="22" t="s">
        <v>2</v>
      </c>
      <c r="D31" s="22" t="s">
        <v>30</v>
      </c>
      <c r="E31" s="22" t="s">
        <v>45</v>
      </c>
    </row>
    <row r="32" spans="1:5" ht="15.75" x14ac:dyDescent="0.25">
      <c r="A32" s="21">
        <v>32</v>
      </c>
      <c r="B32" s="22">
        <v>2</v>
      </c>
      <c r="C32" s="22" t="s">
        <v>2</v>
      </c>
      <c r="D32" s="22" t="s">
        <v>31</v>
      </c>
      <c r="E32" s="22" t="s">
        <v>46</v>
      </c>
    </row>
    <row r="33" spans="1:5" ht="15.75" x14ac:dyDescent="0.25">
      <c r="A33" s="21">
        <v>33</v>
      </c>
      <c r="B33" s="22">
        <v>3</v>
      </c>
      <c r="C33" s="22" t="s">
        <v>2</v>
      </c>
      <c r="D33" s="22" t="s">
        <v>32</v>
      </c>
      <c r="E33" s="22" t="s">
        <v>63</v>
      </c>
    </row>
    <row r="34" spans="1:5" ht="15.75" x14ac:dyDescent="0.25">
      <c r="A34" s="21">
        <v>34</v>
      </c>
      <c r="B34" s="22">
        <v>4</v>
      </c>
      <c r="C34" s="22" t="s">
        <v>2</v>
      </c>
      <c r="D34" s="22" t="s">
        <v>33</v>
      </c>
      <c r="E34" s="22" t="s">
        <v>47</v>
      </c>
    </row>
    <row r="35" spans="1:5" ht="15.75" x14ac:dyDescent="0.25">
      <c r="A35" s="21">
        <v>35</v>
      </c>
      <c r="B35" s="22">
        <v>5</v>
      </c>
      <c r="C35" s="22" t="s">
        <v>2</v>
      </c>
      <c r="D35" s="22" t="s">
        <v>34</v>
      </c>
      <c r="E35" s="22" t="s">
        <v>48</v>
      </c>
    </row>
    <row r="36" spans="1:5" ht="15.75" x14ac:dyDescent="0.25">
      <c r="A36" s="21">
        <v>36</v>
      </c>
      <c r="B36" s="22">
        <v>6</v>
      </c>
      <c r="C36" s="22" t="s">
        <v>2</v>
      </c>
      <c r="D36" s="22" t="s">
        <v>35</v>
      </c>
      <c r="E36" s="22" t="s">
        <v>49</v>
      </c>
    </row>
    <row r="37" spans="1:5" ht="15.75" x14ac:dyDescent="0.25">
      <c r="A37" s="21">
        <v>37</v>
      </c>
      <c r="B37" s="22">
        <v>7</v>
      </c>
      <c r="C37" s="22" t="s">
        <v>2</v>
      </c>
      <c r="D37" s="23" t="s">
        <v>40</v>
      </c>
      <c r="E37" s="22" t="s">
        <v>50</v>
      </c>
    </row>
    <row r="38" spans="1:5" ht="15.75" x14ac:dyDescent="0.25">
      <c r="A38" s="21">
        <v>38</v>
      </c>
      <c r="B38" s="22">
        <v>8</v>
      </c>
      <c r="C38" s="22" t="s">
        <v>2</v>
      </c>
      <c r="D38" s="22" t="s">
        <v>37</v>
      </c>
      <c r="E38" s="22" t="s">
        <v>51</v>
      </c>
    </row>
    <row r="39" spans="1:5" ht="15.75" x14ac:dyDescent="0.25">
      <c r="A39" s="21">
        <v>39</v>
      </c>
      <c r="B39" s="22">
        <v>9</v>
      </c>
      <c r="C39" s="22" t="s">
        <v>2</v>
      </c>
      <c r="D39" s="22" t="s">
        <v>38</v>
      </c>
      <c r="E39" s="22" t="s">
        <v>52</v>
      </c>
    </row>
    <row r="40" spans="1:5" ht="15.75" x14ac:dyDescent="0.25">
      <c r="A40" s="21">
        <v>40</v>
      </c>
      <c r="B40" s="22">
        <v>10</v>
      </c>
      <c r="C40" s="22" t="s">
        <v>2</v>
      </c>
      <c r="D40" s="22" t="s">
        <v>39</v>
      </c>
      <c r="E40" s="22" t="s">
        <v>53</v>
      </c>
    </row>
    <row r="41" spans="1:5" ht="15.75" x14ac:dyDescent="0.25">
      <c r="A41" s="21">
        <v>41</v>
      </c>
      <c r="B41" s="22">
        <v>11</v>
      </c>
      <c r="C41" s="22" t="s">
        <v>2</v>
      </c>
      <c r="D41" s="22" t="s">
        <v>36</v>
      </c>
      <c r="E41" s="22" t="s">
        <v>54</v>
      </c>
    </row>
    <row r="42" spans="1:5" ht="15.75" x14ac:dyDescent="0.25">
      <c r="A42" s="21">
        <v>42</v>
      </c>
      <c r="B42" s="22">
        <v>12</v>
      </c>
      <c r="C42" s="22" t="s">
        <v>2</v>
      </c>
      <c r="D42" s="22" t="s">
        <v>41</v>
      </c>
      <c r="E42" s="22" t="s">
        <v>55</v>
      </c>
    </row>
    <row r="43" spans="1:5" ht="15.75" x14ac:dyDescent="0.25">
      <c r="A43" s="21">
        <v>43</v>
      </c>
      <c r="B43" s="22">
        <v>13</v>
      </c>
      <c r="C43" s="22" t="s">
        <v>2</v>
      </c>
      <c r="D43" s="22" t="s">
        <v>42</v>
      </c>
      <c r="E43" s="22" t="s">
        <v>56</v>
      </c>
    </row>
    <row r="44" spans="1:5" ht="15.75" x14ac:dyDescent="0.25">
      <c r="A44" s="21">
        <v>44</v>
      </c>
      <c r="B44" s="22">
        <v>14</v>
      </c>
      <c r="C44" s="22" t="s">
        <v>2</v>
      </c>
      <c r="D44" s="22" t="s">
        <v>43</v>
      </c>
      <c r="E44" s="22" t="s">
        <v>74</v>
      </c>
    </row>
    <row r="45" spans="1:5" ht="15.75" x14ac:dyDescent="0.25">
      <c r="A45" s="21">
        <v>45</v>
      </c>
      <c r="B45" s="22">
        <v>15</v>
      </c>
      <c r="C45" s="22" t="s">
        <v>2</v>
      </c>
      <c r="D45" s="22" t="s">
        <v>44</v>
      </c>
      <c r="E45" s="22" t="s">
        <v>57</v>
      </c>
    </row>
    <row r="46" spans="1:5" ht="15.75" x14ac:dyDescent="0.25">
      <c r="A46" s="21">
        <v>46</v>
      </c>
      <c r="B46" s="22">
        <v>16</v>
      </c>
      <c r="C46" s="22" t="s">
        <v>2</v>
      </c>
      <c r="D46" s="22" t="s">
        <v>45</v>
      </c>
      <c r="E46" s="22" t="s">
        <v>30</v>
      </c>
    </row>
    <row r="47" spans="1:5" ht="15.75" x14ac:dyDescent="0.25">
      <c r="A47" s="21">
        <v>47</v>
      </c>
      <c r="B47" s="22">
        <v>17</v>
      </c>
      <c r="C47" s="22" t="s">
        <v>2</v>
      </c>
      <c r="D47" s="22" t="s">
        <v>46</v>
      </c>
      <c r="E47" s="22" t="s">
        <v>31</v>
      </c>
    </row>
    <row r="48" spans="1:5" ht="15.75" x14ac:dyDescent="0.25">
      <c r="A48" s="21">
        <v>48</v>
      </c>
      <c r="B48" s="22">
        <v>18</v>
      </c>
      <c r="C48" s="22" t="s">
        <v>2</v>
      </c>
      <c r="D48" s="22" t="s">
        <v>63</v>
      </c>
      <c r="E48" s="22" t="s">
        <v>32</v>
      </c>
    </row>
    <row r="49" spans="1:5" ht="15.75" x14ac:dyDescent="0.25">
      <c r="A49" s="21">
        <v>49</v>
      </c>
      <c r="B49" s="22">
        <v>19</v>
      </c>
      <c r="C49" s="22" t="s">
        <v>2</v>
      </c>
      <c r="D49" s="22" t="s">
        <v>47</v>
      </c>
      <c r="E49" s="22" t="s">
        <v>33</v>
      </c>
    </row>
    <row r="50" spans="1:5" ht="15.75" x14ac:dyDescent="0.25">
      <c r="A50" s="21">
        <v>50</v>
      </c>
      <c r="B50" s="22">
        <v>20</v>
      </c>
      <c r="C50" s="22" t="s">
        <v>2</v>
      </c>
      <c r="D50" s="22" t="s">
        <v>48</v>
      </c>
      <c r="E50" s="22" t="s">
        <v>34</v>
      </c>
    </row>
    <row r="51" spans="1:5" ht="15.75" x14ac:dyDescent="0.25">
      <c r="A51" s="21">
        <v>51</v>
      </c>
      <c r="B51" s="22">
        <v>21</v>
      </c>
      <c r="C51" s="22" t="s">
        <v>2</v>
      </c>
      <c r="D51" s="22" t="s">
        <v>49</v>
      </c>
      <c r="E51" s="22" t="s">
        <v>35</v>
      </c>
    </row>
    <row r="52" spans="1:5" ht="15.75" x14ac:dyDescent="0.25">
      <c r="A52" s="21">
        <v>52</v>
      </c>
      <c r="B52" s="22">
        <v>22</v>
      </c>
      <c r="C52" s="22" t="s">
        <v>2</v>
      </c>
      <c r="D52" s="22" t="s">
        <v>50</v>
      </c>
      <c r="E52" s="23" t="s">
        <v>40</v>
      </c>
    </row>
    <row r="53" spans="1:5" ht="15.75" x14ac:dyDescent="0.25">
      <c r="A53" s="21">
        <v>53</v>
      </c>
      <c r="B53" s="22">
        <v>23</v>
      </c>
      <c r="C53" s="22" t="s">
        <v>2</v>
      </c>
      <c r="D53" s="22" t="s">
        <v>51</v>
      </c>
      <c r="E53" s="22" t="s">
        <v>37</v>
      </c>
    </row>
    <row r="54" spans="1:5" ht="15.75" x14ac:dyDescent="0.25">
      <c r="A54" s="21">
        <v>54</v>
      </c>
      <c r="B54" s="22">
        <v>24</v>
      </c>
      <c r="C54" s="22" t="s">
        <v>2</v>
      </c>
      <c r="D54" s="22" t="s">
        <v>52</v>
      </c>
      <c r="E54" s="22" t="s">
        <v>38</v>
      </c>
    </row>
    <row r="55" spans="1:5" ht="15.75" x14ac:dyDescent="0.25">
      <c r="A55" s="21">
        <v>55</v>
      </c>
      <c r="B55" s="22">
        <v>25</v>
      </c>
      <c r="C55" s="22" t="s">
        <v>2</v>
      </c>
      <c r="D55" s="22" t="s">
        <v>53</v>
      </c>
      <c r="E55" s="22" t="s">
        <v>39</v>
      </c>
    </row>
    <row r="56" spans="1:5" ht="15.75" x14ac:dyDescent="0.25">
      <c r="A56" s="21">
        <v>56</v>
      </c>
      <c r="B56" s="22">
        <v>26</v>
      </c>
      <c r="C56" s="22" t="s">
        <v>2</v>
      </c>
      <c r="D56" s="22" t="s">
        <v>54</v>
      </c>
      <c r="E56" s="22" t="s">
        <v>36</v>
      </c>
    </row>
    <row r="57" spans="1:5" ht="15.75" x14ac:dyDescent="0.25">
      <c r="A57" s="21">
        <v>57</v>
      </c>
      <c r="B57" s="22">
        <v>27</v>
      </c>
      <c r="C57" s="22" t="s">
        <v>2</v>
      </c>
      <c r="D57" s="22" t="s">
        <v>55</v>
      </c>
      <c r="E57" s="22" t="s">
        <v>41</v>
      </c>
    </row>
    <row r="58" spans="1:5" ht="15.75" x14ac:dyDescent="0.25">
      <c r="A58" s="21">
        <v>58</v>
      </c>
      <c r="B58" s="22">
        <v>28</v>
      </c>
      <c r="C58" s="22" t="s">
        <v>2</v>
      </c>
      <c r="D58" s="22" t="s">
        <v>56</v>
      </c>
      <c r="E58" s="22" t="s">
        <v>42</v>
      </c>
    </row>
    <row r="59" spans="1:5" ht="15.75" x14ac:dyDescent="0.25">
      <c r="A59" s="21">
        <v>59</v>
      </c>
      <c r="B59" s="22">
        <v>29</v>
      </c>
      <c r="C59" s="22" t="s">
        <v>2</v>
      </c>
      <c r="D59" s="22" t="s">
        <v>74</v>
      </c>
      <c r="E59" s="22" t="s">
        <v>43</v>
      </c>
    </row>
    <row r="60" spans="1:5" ht="15.75" x14ac:dyDescent="0.25">
      <c r="A60" s="21">
        <v>60</v>
      </c>
      <c r="B60" s="22">
        <v>30</v>
      </c>
      <c r="C60" s="22" t="s">
        <v>2</v>
      </c>
      <c r="D60" s="22" t="s">
        <v>57</v>
      </c>
      <c r="E60" s="22" t="s">
        <v>44</v>
      </c>
    </row>
    <row r="61" spans="1:5" ht="15.75" x14ac:dyDescent="0.25">
      <c r="A61" s="19">
        <v>61</v>
      </c>
      <c r="B61" s="20">
        <v>1</v>
      </c>
      <c r="C61" s="20" t="s">
        <v>6</v>
      </c>
      <c r="D61" s="26" t="s">
        <v>75</v>
      </c>
      <c r="E61" s="26" t="s">
        <v>100</v>
      </c>
    </row>
    <row r="62" spans="1:5" ht="15.75" x14ac:dyDescent="0.25">
      <c r="A62" s="19">
        <v>62</v>
      </c>
      <c r="B62" s="20">
        <v>2</v>
      </c>
      <c r="C62" s="20" t="s">
        <v>6</v>
      </c>
      <c r="D62" s="26" t="s">
        <v>76</v>
      </c>
      <c r="E62" s="26" t="s">
        <v>101</v>
      </c>
    </row>
    <row r="63" spans="1:5" ht="15.75" x14ac:dyDescent="0.25">
      <c r="A63" s="19">
        <v>63</v>
      </c>
      <c r="B63" s="20">
        <v>3</v>
      </c>
      <c r="C63" s="20" t="s">
        <v>6</v>
      </c>
      <c r="D63" s="26" t="s">
        <v>77</v>
      </c>
      <c r="E63" s="26" t="s">
        <v>102</v>
      </c>
    </row>
    <row r="64" spans="1:5" ht="15.75" x14ac:dyDescent="0.25">
      <c r="A64" s="19">
        <v>64</v>
      </c>
      <c r="B64" s="20">
        <v>4</v>
      </c>
      <c r="C64" s="20" t="s">
        <v>6</v>
      </c>
      <c r="D64" s="26" t="s">
        <v>78</v>
      </c>
      <c r="E64" s="26" t="s">
        <v>103</v>
      </c>
    </row>
    <row r="65" spans="1:5" ht="15.75" x14ac:dyDescent="0.25">
      <c r="A65" s="19">
        <v>65</v>
      </c>
      <c r="B65" s="20">
        <v>5</v>
      </c>
      <c r="C65" s="20" t="s">
        <v>6</v>
      </c>
      <c r="D65" s="26" t="s">
        <v>79</v>
      </c>
      <c r="E65" s="26" t="s">
        <v>104</v>
      </c>
    </row>
    <row r="66" spans="1:5" ht="15.75" x14ac:dyDescent="0.25">
      <c r="A66" s="19">
        <v>66</v>
      </c>
      <c r="B66" s="20">
        <v>6</v>
      </c>
      <c r="C66" s="20" t="s">
        <v>6</v>
      </c>
      <c r="D66" s="26" t="s">
        <v>80</v>
      </c>
      <c r="E66" s="26" t="s">
        <v>105</v>
      </c>
    </row>
    <row r="67" spans="1:5" ht="15.75" x14ac:dyDescent="0.25">
      <c r="A67" s="19">
        <v>67</v>
      </c>
      <c r="B67" s="20">
        <v>7</v>
      </c>
      <c r="C67" s="20" t="s">
        <v>6</v>
      </c>
      <c r="D67" s="26" t="s">
        <v>81</v>
      </c>
      <c r="E67" s="26" t="s">
        <v>106</v>
      </c>
    </row>
    <row r="68" spans="1:5" ht="15.75" x14ac:dyDescent="0.25">
      <c r="A68" s="19">
        <v>68</v>
      </c>
      <c r="B68" s="20">
        <v>8</v>
      </c>
      <c r="C68" s="20" t="s">
        <v>6</v>
      </c>
      <c r="D68" s="26" t="s">
        <v>82</v>
      </c>
      <c r="E68" s="26" t="s">
        <v>107</v>
      </c>
    </row>
    <row r="69" spans="1:5" ht="15.75" x14ac:dyDescent="0.25">
      <c r="A69" s="19">
        <v>69</v>
      </c>
      <c r="B69" s="20">
        <v>9</v>
      </c>
      <c r="C69" s="20" t="s">
        <v>6</v>
      </c>
      <c r="D69" s="26" t="s">
        <v>83</v>
      </c>
      <c r="E69" s="26" t="s">
        <v>108</v>
      </c>
    </row>
    <row r="70" spans="1:5" ht="15.75" x14ac:dyDescent="0.25">
      <c r="A70" s="19">
        <v>70</v>
      </c>
      <c r="B70" s="20">
        <v>10</v>
      </c>
      <c r="C70" s="20" t="s">
        <v>6</v>
      </c>
      <c r="D70" s="26" t="s">
        <v>84</v>
      </c>
      <c r="E70" s="26" t="s">
        <v>109</v>
      </c>
    </row>
    <row r="71" spans="1:5" ht="15.75" x14ac:dyDescent="0.25">
      <c r="A71" s="19">
        <v>71</v>
      </c>
      <c r="B71" s="20">
        <v>11</v>
      </c>
      <c r="C71" s="20" t="s">
        <v>6</v>
      </c>
      <c r="D71" s="26" t="s">
        <v>85</v>
      </c>
      <c r="E71" s="26" t="s">
        <v>110</v>
      </c>
    </row>
    <row r="72" spans="1:5" ht="15.75" x14ac:dyDescent="0.25">
      <c r="A72" s="19">
        <v>72</v>
      </c>
      <c r="B72" s="20">
        <v>12</v>
      </c>
      <c r="C72" s="20" t="s">
        <v>6</v>
      </c>
      <c r="D72" s="26" t="s">
        <v>86</v>
      </c>
      <c r="E72" s="26" t="s">
        <v>111</v>
      </c>
    </row>
    <row r="73" spans="1:5" ht="15.75" x14ac:dyDescent="0.25">
      <c r="A73" s="19">
        <v>73</v>
      </c>
      <c r="B73" s="20">
        <v>13</v>
      </c>
      <c r="C73" s="20" t="s">
        <v>6</v>
      </c>
      <c r="D73" s="26" t="s">
        <v>87</v>
      </c>
      <c r="E73" s="26" t="s">
        <v>112</v>
      </c>
    </row>
    <row r="74" spans="1:5" ht="15.75" x14ac:dyDescent="0.25">
      <c r="A74" s="19">
        <v>74</v>
      </c>
      <c r="B74" s="20">
        <v>14</v>
      </c>
      <c r="C74" s="20" t="s">
        <v>6</v>
      </c>
      <c r="D74" s="26" t="s">
        <v>88</v>
      </c>
      <c r="E74" s="26" t="s">
        <v>113</v>
      </c>
    </row>
    <row r="75" spans="1:5" ht="15.75" x14ac:dyDescent="0.25">
      <c r="A75" s="19">
        <v>75</v>
      </c>
      <c r="B75" s="20">
        <v>15</v>
      </c>
      <c r="C75" s="20" t="s">
        <v>6</v>
      </c>
      <c r="D75" s="26" t="s">
        <v>89</v>
      </c>
      <c r="E75" s="26" t="s">
        <v>114</v>
      </c>
    </row>
    <row r="76" spans="1:5" ht="15.75" x14ac:dyDescent="0.25">
      <c r="A76" s="19">
        <v>76</v>
      </c>
      <c r="B76" s="20">
        <v>16</v>
      </c>
      <c r="C76" s="20" t="s">
        <v>6</v>
      </c>
      <c r="D76" s="26" t="s">
        <v>90</v>
      </c>
      <c r="E76" s="26" t="s">
        <v>115</v>
      </c>
    </row>
    <row r="77" spans="1:5" ht="15.75" x14ac:dyDescent="0.25">
      <c r="A77" s="19">
        <v>77</v>
      </c>
      <c r="B77" s="20">
        <v>17</v>
      </c>
      <c r="C77" s="20" t="s">
        <v>6</v>
      </c>
      <c r="D77" s="26" t="s">
        <v>91</v>
      </c>
      <c r="E77" s="26" t="s">
        <v>116</v>
      </c>
    </row>
    <row r="78" spans="1:5" ht="15.75" x14ac:dyDescent="0.25">
      <c r="A78" s="19">
        <v>78</v>
      </c>
      <c r="B78" s="20">
        <v>18</v>
      </c>
      <c r="C78" s="20" t="s">
        <v>6</v>
      </c>
      <c r="D78" s="26" t="s">
        <v>92</v>
      </c>
      <c r="E78" s="26" t="s">
        <v>117</v>
      </c>
    </row>
    <row r="79" spans="1:5" ht="15.75" x14ac:dyDescent="0.25">
      <c r="A79" s="19">
        <v>79</v>
      </c>
      <c r="B79" s="20">
        <v>19</v>
      </c>
      <c r="C79" s="20" t="s">
        <v>6</v>
      </c>
      <c r="D79" s="26" t="s">
        <v>93</v>
      </c>
      <c r="E79" s="26" t="s">
        <v>118</v>
      </c>
    </row>
    <row r="80" spans="1:5" ht="15.75" x14ac:dyDescent="0.25">
      <c r="A80" s="19">
        <v>80</v>
      </c>
      <c r="B80" s="20">
        <v>20</v>
      </c>
      <c r="C80" s="20" t="s">
        <v>6</v>
      </c>
      <c r="D80" s="26" t="s">
        <v>94</v>
      </c>
      <c r="E80" s="26" t="s">
        <v>119</v>
      </c>
    </row>
    <row r="81" spans="1:5" ht="15.75" x14ac:dyDescent="0.25">
      <c r="A81" s="19">
        <v>81</v>
      </c>
      <c r="B81" s="20">
        <v>21</v>
      </c>
      <c r="C81" s="20" t="s">
        <v>6</v>
      </c>
      <c r="D81" s="26" t="s">
        <v>95</v>
      </c>
      <c r="E81" s="26" t="s">
        <v>120</v>
      </c>
    </row>
    <row r="82" spans="1:5" ht="15.75" x14ac:dyDescent="0.25">
      <c r="A82" s="19">
        <v>82</v>
      </c>
      <c r="B82" s="20">
        <v>22</v>
      </c>
      <c r="C82" s="20" t="s">
        <v>6</v>
      </c>
      <c r="D82" s="26" t="s">
        <v>96</v>
      </c>
      <c r="E82" s="26" t="s">
        <v>121</v>
      </c>
    </row>
    <row r="83" spans="1:5" ht="15.75" x14ac:dyDescent="0.25">
      <c r="A83" s="19">
        <v>83</v>
      </c>
      <c r="B83" s="20">
        <v>23</v>
      </c>
      <c r="C83" s="20" t="s">
        <v>6</v>
      </c>
      <c r="D83" s="26" t="s">
        <v>97</v>
      </c>
      <c r="E83" s="26" t="s">
        <v>122</v>
      </c>
    </row>
    <row r="84" spans="1:5" ht="15.75" x14ac:dyDescent="0.25">
      <c r="A84" s="19">
        <v>84</v>
      </c>
      <c r="B84" s="20">
        <v>24</v>
      </c>
      <c r="C84" s="20" t="s">
        <v>6</v>
      </c>
      <c r="D84" s="26" t="s">
        <v>98</v>
      </c>
      <c r="E84" s="26" t="s">
        <v>123</v>
      </c>
    </row>
    <row r="85" spans="1:5" ht="15.75" x14ac:dyDescent="0.25">
      <c r="A85" s="19">
        <v>85</v>
      </c>
      <c r="B85" s="20">
        <v>25</v>
      </c>
      <c r="C85" s="20" t="s">
        <v>6</v>
      </c>
      <c r="D85" s="26" t="s">
        <v>99</v>
      </c>
      <c r="E85" s="26" t="s">
        <v>75</v>
      </c>
    </row>
    <row r="86" spans="1:5" ht="15.75" x14ac:dyDescent="0.25">
      <c r="A86" s="19">
        <v>86</v>
      </c>
      <c r="B86" s="20">
        <v>26</v>
      </c>
      <c r="C86" s="20" t="s">
        <v>6</v>
      </c>
      <c r="D86" s="26" t="s">
        <v>100</v>
      </c>
      <c r="E86" s="26" t="s">
        <v>76</v>
      </c>
    </row>
    <row r="87" spans="1:5" ht="15.75" x14ac:dyDescent="0.25">
      <c r="A87" s="19">
        <v>87</v>
      </c>
      <c r="B87" s="20">
        <v>27</v>
      </c>
      <c r="C87" s="20" t="s">
        <v>6</v>
      </c>
      <c r="D87" s="26" t="s">
        <v>101</v>
      </c>
      <c r="E87" s="26" t="s">
        <v>77</v>
      </c>
    </row>
    <row r="88" spans="1:5" ht="15.75" x14ac:dyDescent="0.25">
      <c r="A88" s="19">
        <v>88</v>
      </c>
      <c r="B88" s="20">
        <v>28</v>
      </c>
      <c r="C88" s="20" t="s">
        <v>6</v>
      </c>
      <c r="D88" s="26" t="s">
        <v>102</v>
      </c>
      <c r="E88" s="26" t="s">
        <v>78</v>
      </c>
    </row>
    <row r="89" spans="1:5" ht="15.75" x14ac:dyDescent="0.25">
      <c r="A89" s="19">
        <v>89</v>
      </c>
      <c r="B89" s="20">
        <v>29</v>
      </c>
      <c r="C89" s="20" t="s">
        <v>6</v>
      </c>
      <c r="D89" s="26" t="s">
        <v>103</v>
      </c>
      <c r="E89" s="26" t="s">
        <v>79</v>
      </c>
    </row>
    <row r="90" spans="1:5" ht="15.75" x14ac:dyDescent="0.25">
      <c r="A90" s="19">
        <v>90</v>
      </c>
      <c r="B90" s="20">
        <v>30</v>
      </c>
      <c r="C90" s="27" t="s">
        <v>6</v>
      </c>
      <c r="D90" s="26" t="s">
        <v>104</v>
      </c>
      <c r="E90" s="26" t="s">
        <v>80</v>
      </c>
    </row>
    <row r="91" spans="1:5" ht="15.75" x14ac:dyDescent="0.25">
      <c r="A91" s="19">
        <v>91</v>
      </c>
      <c r="B91" s="25">
        <v>31</v>
      </c>
      <c r="C91" s="24" t="s">
        <v>6</v>
      </c>
      <c r="D91" s="26" t="s">
        <v>105</v>
      </c>
      <c r="E91" s="26" t="s">
        <v>81</v>
      </c>
    </row>
    <row r="92" spans="1:5" ht="15.75" x14ac:dyDescent="0.25">
      <c r="A92" s="19">
        <v>92</v>
      </c>
      <c r="B92" s="25">
        <v>32</v>
      </c>
      <c r="C92" s="24" t="s">
        <v>6</v>
      </c>
      <c r="D92" s="26" t="s">
        <v>106</v>
      </c>
      <c r="E92" s="26" t="s">
        <v>82</v>
      </c>
    </row>
    <row r="93" spans="1:5" ht="15.75" x14ac:dyDescent="0.25">
      <c r="A93" s="19">
        <v>93</v>
      </c>
      <c r="B93" s="25">
        <v>33</v>
      </c>
      <c r="C93" s="24" t="s">
        <v>6</v>
      </c>
      <c r="D93" s="26" t="s">
        <v>107</v>
      </c>
      <c r="E93" s="26" t="s">
        <v>83</v>
      </c>
    </row>
    <row r="94" spans="1:5" ht="15.75" x14ac:dyDescent="0.25">
      <c r="A94" s="19">
        <v>94</v>
      </c>
      <c r="B94" s="25">
        <v>34</v>
      </c>
      <c r="C94" s="24" t="s">
        <v>6</v>
      </c>
      <c r="D94" s="26" t="s">
        <v>108</v>
      </c>
      <c r="E94" s="26" t="s">
        <v>84</v>
      </c>
    </row>
    <row r="95" spans="1:5" ht="15.75" x14ac:dyDescent="0.25">
      <c r="A95" s="19">
        <v>95</v>
      </c>
      <c r="B95" s="25">
        <v>35</v>
      </c>
      <c r="C95" s="24" t="s">
        <v>6</v>
      </c>
      <c r="D95" s="26" t="s">
        <v>109</v>
      </c>
      <c r="E95" s="26" t="s">
        <v>85</v>
      </c>
    </row>
    <row r="96" spans="1:5" ht="15.75" x14ac:dyDescent="0.25">
      <c r="A96" s="19">
        <v>96</v>
      </c>
      <c r="B96" s="25">
        <v>36</v>
      </c>
      <c r="C96" s="24" t="s">
        <v>6</v>
      </c>
      <c r="D96" s="26" t="s">
        <v>110</v>
      </c>
      <c r="E96" s="26" t="s">
        <v>86</v>
      </c>
    </row>
    <row r="97" spans="1:5" ht="15.75" x14ac:dyDescent="0.25">
      <c r="A97" s="19">
        <v>97</v>
      </c>
      <c r="B97" s="25">
        <v>37</v>
      </c>
      <c r="C97" s="24" t="s">
        <v>6</v>
      </c>
      <c r="D97" s="26" t="s">
        <v>111</v>
      </c>
      <c r="E97" s="26" t="s">
        <v>87</v>
      </c>
    </row>
    <row r="98" spans="1:5" ht="15.75" x14ac:dyDescent="0.25">
      <c r="A98" s="19">
        <v>98</v>
      </c>
      <c r="B98" s="25">
        <v>38</v>
      </c>
      <c r="C98" s="24" t="s">
        <v>6</v>
      </c>
      <c r="D98" s="26" t="s">
        <v>112</v>
      </c>
      <c r="E98" s="26" t="s">
        <v>88</v>
      </c>
    </row>
    <row r="99" spans="1:5" ht="15.75" x14ac:dyDescent="0.25">
      <c r="A99" s="19">
        <v>99</v>
      </c>
      <c r="B99" s="25">
        <v>39</v>
      </c>
      <c r="C99" s="24" t="s">
        <v>6</v>
      </c>
      <c r="D99" s="26" t="s">
        <v>113</v>
      </c>
      <c r="E99" s="26" t="s">
        <v>89</v>
      </c>
    </row>
    <row r="100" spans="1:5" ht="15.75" x14ac:dyDescent="0.25">
      <c r="A100" s="19">
        <v>100</v>
      </c>
      <c r="B100" s="25">
        <v>40</v>
      </c>
      <c r="C100" s="24" t="s">
        <v>6</v>
      </c>
      <c r="D100" s="26" t="s">
        <v>114</v>
      </c>
      <c r="E100" s="26" t="s">
        <v>90</v>
      </c>
    </row>
    <row r="101" spans="1:5" ht="15.75" x14ac:dyDescent="0.25">
      <c r="A101" s="19">
        <v>101</v>
      </c>
      <c r="B101" s="25">
        <v>41</v>
      </c>
      <c r="C101" s="24" t="s">
        <v>6</v>
      </c>
      <c r="D101" s="26" t="s">
        <v>115</v>
      </c>
      <c r="E101" s="26" t="s">
        <v>91</v>
      </c>
    </row>
    <row r="102" spans="1:5" ht="15.75" x14ac:dyDescent="0.25">
      <c r="A102" s="19">
        <v>102</v>
      </c>
      <c r="B102" s="25">
        <v>42</v>
      </c>
      <c r="C102" s="24" t="s">
        <v>6</v>
      </c>
      <c r="D102" s="26" t="s">
        <v>116</v>
      </c>
      <c r="E102" s="26" t="s">
        <v>92</v>
      </c>
    </row>
    <row r="103" spans="1:5" ht="15.75" x14ac:dyDescent="0.25">
      <c r="A103" s="19">
        <v>103</v>
      </c>
      <c r="B103" s="25">
        <v>43</v>
      </c>
      <c r="C103" s="24" t="s">
        <v>6</v>
      </c>
      <c r="D103" s="26" t="s">
        <v>117</v>
      </c>
      <c r="E103" s="26" t="s">
        <v>93</v>
      </c>
    </row>
    <row r="104" spans="1:5" ht="15.75" x14ac:dyDescent="0.25">
      <c r="A104" s="19">
        <v>104</v>
      </c>
      <c r="B104" s="25">
        <v>44</v>
      </c>
      <c r="C104" s="24" t="s">
        <v>6</v>
      </c>
      <c r="D104" s="26" t="s">
        <v>118</v>
      </c>
      <c r="E104" s="26" t="s">
        <v>94</v>
      </c>
    </row>
    <row r="105" spans="1:5" ht="15.75" x14ac:dyDescent="0.25">
      <c r="A105" s="19">
        <v>105</v>
      </c>
      <c r="B105" s="25">
        <v>45</v>
      </c>
      <c r="C105" s="24" t="s">
        <v>6</v>
      </c>
      <c r="D105" s="26" t="s">
        <v>119</v>
      </c>
      <c r="E105" s="26" t="s">
        <v>95</v>
      </c>
    </row>
    <row r="106" spans="1:5" ht="15.75" x14ac:dyDescent="0.25">
      <c r="A106" s="19">
        <v>106</v>
      </c>
      <c r="B106" s="25">
        <v>46</v>
      </c>
      <c r="C106" s="24" t="s">
        <v>6</v>
      </c>
      <c r="D106" s="26" t="s">
        <v>120</v>
      </c>
      <c r="E106" s="26" t="s">
        <v>96</v>
      </c>
    </row>
    <row r="107" spans="1:5" ht="15.75" x14ac:dyDescent="0.25">
      <c r="A107" s="19">
        <v>107</v>
      </c>
      <c r="B107" s="25">
        <v>47</v>
      </c>
      <c r="C107" s="24" t="s">
        <v>6</v>
      </c>
      <c r="D107" s="26" t="s">
        <v>121</v>
      </c>
      <c r="E107" s="26" t="s">
        <v>97</v>
      </c>
    </row>
    <row r="108" spans="1:5" ht="15.75" x14ac:dyDescent="0.25">
      <c r="A108" s="19">
        <v>108</v>
      </c>
      <c r="B108" s="25">
        <v>48</v>
      </c>
      <c r="C108" s="24" t="s">
        <v>6</v>
      </c>
      <c r="D108" s="26" t="s">
        <v>122</v>
      </c>
      <c r="E108" s="26" t="s">
        <v>98</v>
      </c>
    </row>
    <row r="109" spans="1:5" ht="15.75" x14ac:dyDescent="0.25">
      <c r="A109" s="19">
        <v>109</v>
      </c>
      <c r="B109" s="25">
        <v>49</v>
      </c>
      <c r="C109" s="24" t="s">
        <v>6</v>
      </c>
      <c r="D109" s="26" t="s">
        <v>123</v>
      </c>
      <c r="E109" s="26" t="s">
        <v>99</v>
      </c>
    </row>
  </sheetData>
  <conditionalFormatting sqref="E110:E1048576">
    <cfRule type="duplicateValues" dxfId="3" priority="34"/>
  </conditionalFormatting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  <rowBreaks count="1" manualBreakCount="1">
    <brk id="5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J261"/>
  <sheetViews>
    <sheetView tabSelected="1" zoomScale="85" zoomScaleNormal="85" workbookViewId="0">
      <selection sqref="A1:J1"/>
    </sheetView>
  </sheetViews>
  <sheetFormatPr defaultRowHeight="12.75" x14ac:dyDescent="0.2"/>
  <cols>
    <col min="1" max="1" width="14.85546875" style="2" customWidth="1"/>
    <col min="2" max="2" width="12" style="10" customWidth="1"/>
    <col min="3" max="3" width="16.140625" style="3" customWidth="1"/>
    <col min="4" max="5" width="44.85546875" style="3" customWidth="1"/>
    <col min="6" max="6" width="30.5703125" style="3" customWidth="1"/>
    <col min="7" max="7" width="10" style="8" customWidth="1"/>
    <col min="8" max="8" width="10" style="9" customWidth="1"/>
    <col min="9" max="9" width="5.7109375" style="2" customWidth="1"/>
    <col min="10" max="10" width="12" style="4" customWidth="1"/>
    <col min="11" max="16384" width="9.140625" style="1"/>
  </cols>
  <sheetData>
    <row r="1" spans="1:10" ht="23.25" customHeight="1" x14ac:dyDescent="0.2">
      <c r="A1" s="51" t="s">
        <v>126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7" customHeight="1" x14ac:dyDescent="0.25">
      <c r="A2" s="28" t="s">
        <v>0</v>
      </c>
      <c r="B2" s="29" t="s">
        <v>1</v>
      </c>
      <c r="C2" s="30" t="s">
        <v>3</v>
      </c>
      <c r="D2" s="31" t="s">
        <v>69</v>
      </c>
      <c r="E2" s="31" t="s">
        <v>70</v>
      </c>
      <c r="F2" s="31" t="s">
        <v>61</v>
      </c>
      <c r="G2" s="32" t="s">
        <v>62</v>
      </c>
      <c r="H2" s="33" t="s">
        <v>58</v>
      </c>
      <c r="I2" s="34"/>
      <c r="J2" s="35"/>
    </row>
    <row r="3" spans="1:10" ht="26.1" customHeight="1" x14ac:dyDescent="0.25">
      <c r="A3" s="42">
        <v>42881</v>
      </c>
      <c r="B3" s="45" t="str">
        <f>TEXT(A3,"GGGG")</f>
        <v>Cuma</v>
      </c>
      <c r="C3" s="36" t="str">
        <f>VLOOKUP(I3,veri!A$1:E$986,3,TRUE)</f>
        <v>MERAM</v>
      </c>
      <c r="D3" s="37" t="str">
        <f>VLOOKUP(I3,veri!A$1:E$986,4,TRUE)</f>
        <v>EBUBEKİR AK - 530 561 92 98</v>
      </c>
      <c r="E3" s="37" t="str">
        <f>VLOOKUP(I3,veri!A$1:E$986,5,TRUE)</f>
        <v>OSMAN ALTUN - 546 445 43 27</v>
      </c>
      <c r="F3" s="31"/>
      <c r="G3" s="38">
        <v>0.5625</v>
      </c>
      <c r="H3" s="38">
        <f>G3+J3</f>
        <v>0.59375</v>
      </c>
      <c r="I3" s="39">
        <v>31</v>
      </c>
      <c r="J3" s="35">
        <v>3.125E-2</v>
      </c>
    </row>
    <row r="4" spans="1:10" ht="26.1" customHeight="1" x14ac:dyDescent="0.25">
      <c r="A4" s="43"/>
      <c r="B4" s="46"/>
      <c r="C4" s="36" t="str">
        <f>VLOOKUP(I4,veri!A$1:E$986,3,TRUE)</f>
        <v>MERAM</v>
      </c>
      <c r="D4" s="37" t="str">
        <f>VLOOKUP(I4,veri!A$1:E$986,4,TRUE)</f>
        <v>MUSTAFA GÖK - 539 348 54 33</v>
      </c>
      <c r="E4" s="37" t="str">
        <f>VLOOKUP(I4,veri!A$1:E$986,5,TRUE)</f>
        <v>MURAT AYÇEKEN - 554 868 77 81</v>
      </c>
      <c r="F4" s="31"/>
      <c r="G4" s="38">
        <f>H3</f>
        <v>0.59375</v>
      </c>
      <c r="H4" s="38">
        <f>G4+J4</f>
        <v>0.625</v>
      </c>
      <c r="I4" s="39">
        <v>32</v>
      </c>
      <c r="J4" s="35">
        <v>3.125E-2</v>
      </c>
    </row>
    <row r="5" spans="1:10" ht="27" customHeight="1" x14ac:dyDescent="0.25">
      <c r="A5" s="43"/>
      <c r="B5" s="46"/>
      <c r="C5" s="36" t="str">
        <f>VLOOKUP(I5,veri!A$1:E$986,3,TRUE)</f>
        <v>MERAM</v>
      </c>
      <c r="D5" s="37" t="str">
        <f>VLOOKUP(I5,veri!A$1:E$986,4,TRUE)</f>
        <v>SEYİT EBREN - 535 778 81 38</v>
      </c>
      <c r="E5" s="37" t="str">
        <f>VLOOKUP(I5,veri!A$1:E$986,5,TRUE)</f>
        <v>YUNUS ERASLAN-5554924501</v>
      </c>
      <c r="F5" s="37"/>
      <c r="G5" s="38">
        <f>H4</f>
        <v>0.625</v>
      </c>
      <c r="H5" s="38">
        <f>G5+J5</f>
        <v>0.65625</v>
      </c>
      <c r="I5" s="39">
        <v>33</v>
      </c>
      <c r="J5" s="35">
        <v>3.125E-2</v>
      </c>
    </row>
    <row r="6" spans="1:10" ht="27" customHeight="1" x14ac:dyDescent="0.25">
      <c r="A6" s="43"/>
      <c r="B6" s="46"/>
      <c r="C6" s="36" t="str">
        <f>VLOOKUP(I6,veri!A$1:E$986,3,TRUE)</f>
        <v>MERAM</v>
      </c>
      <c r="D6" s="37" t="str">
        <f>VLOOKUP(I6,veri!A$1:E$986,4,TRUE)</f>
        <v>MEHMET ALİ KAYA - 534 265 56 52</v>
      </c>
      <c r="E6" s="37" t="str">
        <f>VLOOKUP(I6,veri!A$1:E$986,5,TRUE)</f>
        <v>ADEM ACAR - 538 702 50 36</v>
      </c>
      <c r="F6" s="37"/>
      <c r="G6" s="38">
        <f>H5</f>
        <v>0.65625</v>
      </c>
      <c r="H6" s="38">
        <f>G6+J6</f>
        <v>0.6875</v>
      </c>
      <c r="I6" s="39">
        <v>34</v>
      </c>
      <c r="J6" s="35">
        <v>3.125E-2</v>
      </c>
    </row>
    <row r="7" spans="1:10" ht="27" customHeight="1" x14ac:dyDescent="0.25">
      <c r="A7" s="43"/>
      <c r="B7" s="46"/>
      <c r="C7" s="48" t="s">
        <v>125</v>
      </c>
      <c r="D7" s="49"/>
      <c r="E7" s="49"/>
      <c r="F7" s="49"/>
      <c r="G7" s="49"/>
      <c r="H7" s="50"/>
      <c r="I7" s="34"/>
      <c r="J7" s="35">
        <v>1.0347222222222223</v>
      </c>
    </row>
    <row r="8" spans="1:10" ht="27" customHeight="1" x14ac:dyDescent="0.25">
      <c r="A8" s="43"/>
      <c r="B8" s="46"/>
      <c r="C8" s="36" t="str">
        <f>VLOOKUP(I8,veri!A$1:E$986,3,TRUE)</f>
        <v>MERAM</v>
      </c>
      <c r="D8" s="37" t="str">
        <f>VLOOKUP(I8,veri!A$1:E$986,4,TRUE)</f>
        <v>H.HÜSEYİN CULUN - 507 451 30 58</v>
      </c>
      <c r="E8" s="37" t="str">
        <f>VLOOKUP(I8,veri!A$1:E$986,5,TRUE)</f>
        <v>SAMİ DÜMAN - 537 892 00 62</v>
      </c>
      <c r="F8" s="37"/>
      <c r="G8" s="38">
        <f>H6+J7</f>
        <v>1.7222222222222223</v>
      </c>
      <c r="H8" s="38">
        <f t="shared" ref="H8:H13" si="0">G8+J8</f>
        <v>1.7465277777777779</v>
      </c>
      <c r="I8" s="39">
        <v>35</v>
      </c>
      <c r="J8" s="40">
        <v>2.4305555555555556E-2</v>
      </c>
    </row>
    <row r="9" spans="1:10" ht="27" customHeight="1" x14ac:dyDescent="0.25">
      <c r="A9" s="44"/>
      <c r="B9" s="47"/>
      <c r="C9" s="36" t="str">
        <f>VLOOKUP(I9,veri!A$1:E$986,3,TRUE)</f>
        <v>MERAM</v>
      </c>
      <c r="D9" s="37" t="str">
        <f>VLOOKUP(I9,veri!A$1:E$986,4,TRUE)</f>
        <v>HARUN KALAYCI - 535 828 70 38</v>
      </c>
      <c r="E9" s="37" t="str">
        <f>VLOOKUP(I9,veri!A$1:E$986,5,TRUE)</f>
        <v>ZEKERİYYA KIRAT - 555 356 18 75</v>
      </c>
      <c r="F9" s="37"/>
      <c r="G9" s="38">
        <f>H8</f>
        <v>1.7465277777777779</v>
      </c>
      <c r="H9" s="38">
        <f t="shared" si="0"/>
        <v>1.7708333333333335</v>
      </c>
      <c r="I9" s="39">
        <v>36</v>
      </c>
      <c r="J9" s="40">
        <v>2.4305555555555556E-2</v>
      </c>
    </row>
    <row r="10" spans="1:10" ht="27" customHeight="1" x14ac:dyDescent="0.25">
      <c r="A10" s="42">
        <v>42882</v>
      </c>
      <c r="B10" s="45" t="str">
        <f>TEXT(A10,"GGGG")</f>
        <v>Cumartesi</v>
      </c>
      <c r="C10" s="36" t="str">
        <f>VLOOKUP(I10,veri!A$1:E$986,3,TRUE)</f>
        <v>MERAM</v>
      </c>
      <c r="D10" s="37" t="str">
        <f>VLOOKUP(I10,veri!A$1:E$986,4,TRUE)</f>
        <v>MEHMET ERARABACI - 537 401 10 02</v>
      </c>
      <c r="E10" s="37" t="str">
        <f>VLOOKUP(I10,veri!A$1:E$986,5,TRUE)</f>
        <v>HASAN ÇALIŞKAN - 531 769 73 11</v>
      </c>
      <c r="F10" s="31"/>
      <c r="G10" s="38">
        <v>0.5625</v>
      </c>
      <c r="H10" s="38">
        <f t="shared" si="0"/>
        <v>0.59375</v>
      </c>
      <c r="I10" s="39">
        <v>37</v>
      </c>
      <c r="J10" s="35">
        <v>3.125E-2</v>
      </c>
    </row>
    <row r="11" spans="1:10" ht="27" customHeight="1" x14ac:dyDescent="0.25">
      <c r="A11" s="43"/>
      <c r="B11" s="46"/>
      <c r="C11" s="36" t="str">
        <f>VLOOKUP(I11,veri!A$1:E$986,3,TRUE)</f>
        <v>MERAM</v>
      </c>
      <c r="D11" s="37" t="str">
        <f>VLOOKUP(I11,veri!A$1:E$986,4,TRUE)</f>
        <v>OSMAN BAKAR - 549 712 98 52</v>
      </c>
      <c r="E11" s="37" t="str">
        <f>VLOOKUP(I11,veri!A$1:E$986,5,TRUE)</f>
        <v>H.HÜSEYİN ÖNCEL - 532 592 02 04</v>
      </c>
      <c r="F11" s="31"/>
      <c r="G11" s="38">
        <f>H10</f>
        <v>0.59375</v>
      </c>
      <c r="H11" s="38">
        <f t="shared" si="0"/>
        <v>0.625</v>
      </c>
      <c r="I11" s="39">
        <v>38</v>
      </c>
      <c r="J11" s="35">
        <v>3.125E-2</v>
      </c>
    </row>
    <row r="12" spans="1:10" ht="27" customHeight="1" x14ac:dyDescent="0.25">
      <c r="A12" s="43"/>
      <c r="B12" s="46"/>
      <c r="C12" s="36" t="str">
        <f>VLOOKUP(I12,veri!A$1:E$986,3,TRUE)</f>
        <v>MERAM</v>
      </c>
      <c r="D12" s="37" t="str">
        <f>VLOOKUP(I12,veri!A$1:E$986,4,TRUE)</f>
        <v>BEKİR SİVRİKAYA - 537 664 42 34</v>
      </c>
      <c r="E12" s="37" t="str">
        <f>VLOOKUP(I12,veri!A$1:E$986,5,TRUE)</f>
        <v>LÜTFİ İHSAN KOZAK - 538 091 83 03</v>
      </c>
      <c r="F12" s="37"/>
      <c r="G12" s="38">
        <f>H11</f>
        <v>0.625</v>
      </c>
      <c r="H12" s="38">
        <f t="shared" si="0"/>
        <v>0.65625</v>
      </c>
      <c r="I12" s="39">
        <v>39</v>
      </c>
      <c r="J12" s="35">
        <v>3.125E-2</v>
      </c>
    </row>
    <row r="13" spans="1:10" ht="27" customHeight="1" x14ac:dyDescent="0.25">
      <c r="A13" s="43"/>
      <c r="B13" s="46"/>
      <c r="C13" s="36" t="str">
        <f>VLOOKUP(I13,veri!A$1:E$986,3,TRUE)</f>
        <v>MERAM</v>
      </c>
      <c r="D13" s="37" t="str">
        <f>VLOOKUP(I13,veri!A$1:E$986,4,TRUE)</f>
        <v>AHMET ERYILMAZ - 533 520 45 70</v>
      </c>
      <c r="E13" s="37" t="str">
        <f>VLOOKUP(I13,veri!A$1:E$986,5,TRUE)</f>
        <v>ÜNVER GÜNGÖR - 536 589 65 13</v>
      </c>
      <c r="F13" s="37"/>
      <c r="G13" s="38">
        <f>H12</f>
        <v>0.65625</v>
      </c>
      <c r="H13" s="38">
        <f t="shared" si="0"/>
        <v>0.6875</v>
      </c>
      <c r="I13" s="39">
        <v>40</v>
      </c>
      <c r="J13" s="35">
        <v>3.125E-2</v>
      </c>
    </row>
    <row r="14" spans="1:10" ht="27" customHeight="1" x14ac:dyDescent="0.25">
      <c r="A14" s="43"/>
      <c r="B14" s="46"/>
      <c r="C14" s="48" t="s">
        <v>125</v>
      </c>
      <c r="D14" s="49"/>
      <c r="E14" s="49"/>
      <c r="F14" s="49"/>
      <c r="G14" s="49"/>
      <c r="H14" s="50"/>
      <c r="I14" s="34"/>
      <c r="J14" s="35">
        <v>1.0347222222222223</v>
      </c>
    </row>
    <row r="15" spans="1:10" ht="27" customHeight="1" x14ac:dyDescent="0.25">
      <c r="A15" s="43"/>
      <c r="B15" s="46"/>
      <c r="C15" s="36" t="str">
        <f>VLOOKUP(I15,veri!A$1:E$986,3,TRUE)</f>
        <v>MERAM</v>
      </c>
      <c r="D15" s="37" t="str">
        <f>VLOOKUP(I15,veri!A$1:E$986,4,TRUE)</f>
        <v>MAHMUT HAKKI BAYIR - 535 882 21 69</v>
      </c>
      <c r="E15" s="37" t="str">
        <f>VLOOKUP(I15,veri!A$1:E$986,5,TRUE)</f>
        <v>HALİL ELMA - 536 633 51 83</v>
      </c>
      <c r="F15" s="37"/>
      <c r="G15" s="38">
        <f>H13+J14</f>
        <v>1.7222222222222223</v>
      </c>
      <c r="H15" s="38">
        <f t="shared" ref="H15:H20" si="1">G15+J15</f>
        <v>1.7465277777777779</v>
      </c>
      <c r="I15" s="39">
        <v>41</v>
      </c>
      <c r="J15" s="40">
        <v>2.4305555555555556E-2</v>
      </c>
    </row>
    <row r="16" spans="1:10" ht="27" customHeight="1" x14ac:dyDescent="0.25">
      <c r="A16" s="44"/>
      <c r="B16" s="47"/>
      <c r="C16" s="36" t="str">
        <f>VLOOKUP(I16,veri!A$1:E$986,3,TRUE)</f>
        <v>MERAM</v>
      </c>
      <c r="D16" s="37" t="str">
        <f>VLOOKUP(I16,veri!A$1:E$986,4,TRUE)</f>
        <v>İSMAİL AKTAŞ - 537 673 42 84</v>
      </c>
      <c r="E16" s="37" t="str">
        <f>VLOOKUP(I16,veri!A$1:E$986,5,TRUE)</f>
        <v>M.İBRAHİM DERMİRKAYA - 543 332 83 01</v>
      </c>
      <c r="F16" s="37"/>
      <c r="G16" s="38">
        <f>H15</f>
        <v>1.7465277777777779</v>
      </c>
      <c r="H16" s="38">
        <f t="shared" si="1"/>
        <v>1.7708333333333335</v>
      </c>
      <c r="I16" s="39">
        <v>42</v>
      </c>
      <c r="J16" s="40">
        <v>2.4305555555555556E-2</v>
      </c>
    </row>
    <row r="17" spans="1:10" ht="27" customHeight="1" x14ac:dyDescent="0.25">
      <c r="A17" s="42">
        <v>42883</v>
      </c>
      <c r="B17" s="45" t="str">
        <f>TEXT(A17,"GGGG")</f>
        <v>Pazar</v>
      </c>
      <c r="C17" s="36" t="str">
        <f>VLOOKUP(I17,veri!A$1:E$986,3,TRUE)</f>
        <v>MERAM</v>
      </c>
      <c r="D17" s="37" t="str">
        <f>VLOOKUP(I17,veri!A$1:E$986,4,TRUE)</f>
        <v>İSMAİL AKSOY - 543 780 80 84</v>
      </c>
      <c r="E17" s="37" t="str">
        <f>VLOOKUP(I17,veri!A$1:E$986,5,TRUE)</f>
        <v>EROL UĞRAŞKAN - 542 542 42 53</v>
      </c>
      <c r="F17" s="31"/>
      <c r="G17" s="38">
        <v>0.5625</v>
      </c>
      <c r="H17" s="38">
        <f t="shared" si="1"/>
        <v>0.59375</v>
      </c>
      <c r="I17" s="39">
        <v>43</v>
      </c>
      <c r="J17" s="35">
        <v>3.125E-2</v>
      </c>
    </row>
    <row r="18" spans="1:10" ht="27" customHeight="1" x14ac:dyDescent="0.25">
      <c r="A18" s="43"/>
      <c r="B18" s="46"/>
      <c r="C18" s="36" t="str">
        <f>VLOOKUP(I18,veri!A$1:E$986,3,TRUE)</f>
        <v>MERAM</v>
      </c>
      <c r="D18" s="37" t="str">
        <f>VLOOKUP(I18,veri!A$1:E$986,4,TRUE)</f>
        <v>METİN SAYHAN - 535 926 05 88</v>
      </c>
      <c r="E18" s="37" t="str">
        <f>VLOOKUP(I18,veri!A$1:E$986,5,TRUE)</f>
        <v>MUSTAFA AKDİŞ 532-357 88 37</v>
      </c>
      <c r="F18" s="31"/>
      <c r="G18" s="38">
        <f>H17</f>
        <v>0.59375</v>
      </c>
      <c r="H18" s="38">
        <f t="shared" si="1"/>
        <v>0.625</v>
      </c>
      <c r="I18" s="39">
        <v>44</v>
      </c>
      <c r="J18" s="35">
        <v>3.125E-2</v>
      </c>
    </row>
    <row r="19" spans="1:10" ht="27" customHeight="1" x14ac:dyDescent="0.25">
      <c r="A19" s="43"/>
      <c r="B19" s="46"/>
      <c r="C19" s="36" t="str">
        <f>VLOOKUP(I19,veri!A$1:E$986,3,TRUE)</f>
        <v>MERAM</v>
      </c>
      <c r="D19" s="37" t="str">
        <f>VLOOKUP(I19,veri!A$1:E$986,4,TRUE)</f>
        <v>MEHMET KÖSE - 535 483 34 83</v>
      </c>
      <c r="E19" s="37" t="str">
        <f>VLOOKUP(I19,veri!A$1:E$986,5,TRUE)</f>
        <v>MUSTAFA KEMAL ER - 532 714 64 28</v>
      </c>
      <c r="F19" s="37"/>
      <c r="G19" s="38">
        <f>H18</f>
        <v>0.625</v>
      </c>
      <c r="H19" s="38">
        <f t="shared" si="1"/>
        <v>0.65625</v>
      </c>
      <c r="I19" s="39">
        <v>45</v>
      </c>
      <c r="J19" s="35">
        <v>3.125E-2</v>
      </c>
    </row>
    <row r="20" spans="1:10" ht="27" customHeight="1" x14ac:dyDescent="0.25">
      <c r="A20" s="43"/>
      <c r="B20" s="46"/>
      <c r="C20" s="36" t="str">
        <f>VLOOKUP(I20,veri!A$1:E$986,3,TRUE)</f>
        <v>MERAM</v>
      </c>
      <c r="D20" s="37" t="str">
        <f>VLOOKUP(I20,veri!A$1:E$986,4,TRUE)</f>
        <v>OSMAN ALTUN - 546 445 43 27</v>
      </c>
      <c r="E20" s="37" t="str">
        <f>VLOOKUP(I20,veri!A$1:E$986,5,TRUE)</f>
        <v>EBUBEKİR AK - 530 561 92 98</v>
      </c>
      <c r="F20" s="37"/>
      <c r="G20" s="38">
        <f>H19</f>
        <v>0.65625</v>
      </c>
      <c r="H20" s="38">
        <f t="shared" si="1"/>
        <v>0.6875</v>
      </c>
      <c r="I20" s="39">
        <v>46</v>
      </c>
      <c r="J20" s="35">
        <v>3.125E-2</v>
      </c>
    </row>
    <row r="21" spans="1:10" ht="27" customHeight="1" x14ac:dyDescent="0.25">
      <c r="A21" s="43"/>
      <c r="B21" s="46"/>
      <c r="C21" s="48" t="s">
        <v>125</v>
      </c>
      <c r="D21" s="49"/>
      <c r="E21" s="49"/>
      <c r="F21" s="49"/>
      <c r="G21" s="49"/>
      <c r="H21" s="50"/>
      <c r="I21" s="34"/>
      <c r="J21" s="35">
        <v>1.0347222222222223</v>
      </c>
    </row>
    <row r="22" spans="1:10" ht="27" customHeight="1" x14ac:dyDescent="0.25">
      <c r="A22" s="43"/>
      <c r="B22" s="46"/>
      <c r="C22" s="36" t="str">
        <f>VLOOKUP(I22,veri!A$1:E$986,3,TRUE)</f>
        <v>MERAM</v>
      </c>
      <c r="D22" s="37" t="str">
        <f>VLOOKUP(I22,veri!A$1:E$986,4,TRUE)</f>
        <v>MURAT AYÇEKEN - 554 868 77 81</v>
      </c>
      <c r="E22" s="37" t="str">
        <f>VLOOKUP(I22,veri!A$1:E$986,5,TRUE)</f>
        <v>MUSTAFA GÖK - 539 348 54 33</v>
      </c>
      <c r="F22" s="37"/>
      <c r="G22" s="38">
        <f>H20+J21</f>
        <v>1.7222222222222223</v>
      </c>
      <c r="H22" s="38">
        <f t="shared" ref="H22:H27" si="2">G22+J22</f>
        <v>1.7465277777777779</v>
      </c>
      <c r="I22" s="39">
        <v>47</v>
      </c>
      <c r="J22" s="40">
        <v>2.4305555555555556E-2</v>
      </c>
    </row>
    <row r="23" spans="1:10" ht="27" customHeight="1" x14ac:dyDescent="0.25">
      <c r="A23" s="44"/>
      <c r="B23" s="47"/>
      <c r="C23" s="36" t="str">
        <f>VLOOKUP(I23,veri!A$1:E$986,3,TRUE)</f>
        <v>MERAM</v>
      </c>
      <c r="D23" s="37" t="str">
        <f>VLOOKUP(I23,veri!A$1:E$986,4,TRUE)</f>
        <v>YUNUS ERASLAN-5554924501</v>
      </c>
      <c r="E23" s="37" t="str">
        <f>VLOOKUP(I23,veri!A$1:E$986,5,TRUE)</f>
        <v>SEYİT EBREN - 535 778 81 38</v>
      </c>
      <c r="F23" s="37"/>
      <c r="G23" s="38">
        <f>H22</f>
        <v>1.7465277777777779</v>
      </c>
      <c r="H23" s="38">
        <f t="shared" si="2"/>
        <v>1.7708333333333335</v>
      </c>
      <c r="I23" s="39">
        <v>48</v>
      </c>
      <c r="J23" s="40">
        <v>2.4305555555555556E-2</v>
      </c>
    </row>
    <row r="24" spans="1:10" ht="27" customHeight="1" x14ac:dyDescent="0.25">
      <c r="A24" s="42">
        <v>42884</v>
      </c>
      <c r="B24" s="45" t="str">
        <f>TEXT(A24,"GGGG")</f>
        <v>Pazartesi</v>
      </c>
      <c r="C24" s="36" t="str">
        <f>VLOOKUP(I24,veri!A$1:E$986,3,TRUE)</f>
        <v>MERAM</v>
      </c>
      <c r="D24" s="37" t="str">
        <f>VLOOKUP(I24,veri!A$1:E$986,4,TRUE)</f>
        <v>ADEM ACAR - 538 702 50 36</v>
      </c>
      <c r="E24" s="37" t="str">
        <f>VLOOKUP(I24,veri!A$1:E$986,5,TRUE)</f>
        <v>MEHMET ALİ KAYA - 534 265 56 52</v>
      </c>
      <c r="F24" s="31"/>
      <c r="G24" s="38">
        <v>0.5625</v>
      </c>
      <c r="H24" s="38">
        <f t="shared" si="2"/>
        <v>0.59375</v>
      </c>
      <c r="I24" s="39">
        <v>49</v>
      </c>
      <c r="J24" s="35">
        <v>3.125E-2</v>
      </c>
    </row>
    <row r="25" spans="1:10" ht="27" customHeight="1" x14ac:dyDescent="0.25">
      <c r="A25" s="43"/>
      <c r="B25" s="46"/>
      <c r="C25" s="36" t="str">
        <f>VLOOKUP(I25,veri!A$1:E$986,3,TRUE)</f>
        <v>MERAM</v>
      </c>
      <c r="D25" s="37" t="str">
        <f>VLOOKUP(I25,veri!A$1:E$986,4,TRUE)</f>
        <v>SAMİ DÜMAN - 537 892 00 62</v>
      </c>
      <c r="E25" s="37" t="str">
        <f>VLOOKUP(I25,veri!A$1:E$986,5,TRUE)</f>
        <v>H.HÜSEYİN CULUN - 507 451 30 58</v>
      </c>
      <c r="F25" s="31"/>
      <c r="G25" s="38">
        <f>H24</f>
        <v>0.59375</v>
      </c>
      <c r="H25" s="38">
        <f t="shared" si="2"/>
        <v>0.625</v>
      </c>
      <c r="I25" s="39">
        <v>50</v>
      </c>
      <c r="J25" s="35">
        <v>3.125E-2</v>
      </c>
    </row>
    <row r="26" spans="1:10" ht="27" customHeight="1" x14ac:dyDescent="0.25">
      <c r="A26" s="43"/>
      <c r="B26" s="46"/>
      <c r="C26" s="36" t="str">
        <f>VLOOKUP(I26,veri!A$1:E$986,3,TRUE)</f>
        <v>MERAM</v>
      </c>
      <c r="D26" s="37" t="str">
        <f>VLOOKUP(I26,veri!A$1:E$986,4,TRUE)</f>
        <v>ZEKERİYYA KIRAT - 555 356 18 75</v>
      </c>
      <c r="E26" s="37" t="str">
        <f>VLOOKUP(I26,veri!A$1:E$986,5,TRUE)</f>
        <v>HARUN KALAYCI - 535 828 70 38</v>
      </c>
      <c r="F26" s="37"/>
      <c r="G26" s="38">
        <f>H25</f>
        <v>0.625</v>
      </c>
      <c r="H26" s="38">
        <f t="shared" si="2"/>
        <v>0.65625</v>
      </c>
      <c r="I26" s="39">
        <v>51</v>
      </c>
      <c r="J26" s="35">
        <v>3.125E-2</v>
      </c>
    </row>
    <row r="27" spans="1:10" ht="27" customHeight="1" x14ac:dyDescent="0.25">
      <c r="A27" s="43"/>
      <c r="B27" s="46"/>
      <c r="C27" s="36" t="str">
        <f>VLOOKUP(I27,veri!A$1:E$986,3,TRUE)</f>
        <v>MERAM</v>
      </c>
      <c r="D27" s="37" t="str">
        <f>VLOOKUP(I27,veri!A$1:E$986,4,TRUE)</f>
        <v>HASAN ÇALIŞKAN - 531 769 73 11</v>
      </c>
      <c r="E27" s="37" t="str">
        <f>VLOOKUP(I27,veri!A$1:E$986,5,TRUE)</f>
        <v>MEHMET ERARABACI - 537 401 10 02</v>
      </c>
      <c r="F27" s="37"/>
      <c r="G27" s="38">
        <f>H26</f>
        <v>0.65625</v>
      </c>
      <c r="H27" s="38">
        <f t="shared" si="2"/>
        <v>0.6875</v>
      </c>
      <c r="I27" s="39">
        <v>52</v>
      </c>
      <c r="J27" s="35">
        <v>3.125E-2</v>
      </c>
    </row>
    <row r="28" spans="1:10" ht="27" customHeight="1" x14ac:dyDescent="0.25">
      <c r="A28" s="43"/>
      <c r="B28" s="46"/>
      <c r="C28" s="48" t="s">
        <v>125</v>
      </c>
      <c r="D28" s="49"/>
      <c r="E28" s="49"/>
      <c r="F28" s="49"/>
      <c r="G28" s="49"/>
      <c r="H28" s="50"/>
      <c r="I28" s="34"/>
      <c r="J28" s="35">
        <v>1.0347222222222223</v>
      </c>
    </row>
    <row r="29" spans="1:10" ht="27" customHeight="1" x14ac:dyDescent="0.25">
      <c r="A29" s="43"/>
      <c r="B29" s="46"/>
      <c r="C29" s="36" t="str">
        <f>VLOOKUP(I29,veri!A$1:E$986,3,TRUE)</f>
        <v>MERAM</v>
      </c>
      <c r="D29" s="37" t="str">
        <f>VLOOKUP(I29,veri!A$1:E$986,4,TRUE)</f>
        <v>H.HÜSEYİN ÖNCEL - 532 592 02 04</v>
      </c>
      <c r="E29" s="37" t="str">
        <f>VLOOKUP(I29,veri!A$1:E$986,5,TRUE)</f>
        <v>OSMAN BAKAR - 549 712 98 52</v>
      </c>
      <c r="F29" s="37"/>
      <c r="G29" s="38">
        <f>H27+J28</f>
        <v>1.7222222222222223</v>
      </c>
      <c r="H29" s="38">
        <f t="shared" ref="H29:H34" si="3">G29+J29</f>
        <v>1.7465277777777779</v>
      </c>
      <c r="I29" s="39">
        <v>53</v>
      </c>
      <c r="J29" s="40">
        <v>2.4305555555555556E-2</v>
      </c>
    </row>
    <row r="30" spans="1:10" ht="27" customHeight="1" x14ac:dyDescent="0.25">
      <c r="A30" s="44"/>
      <c r="B30" s="47"/>
      <c r="C30" s="36" t="str">
        <f>VLOOKUP(I30,veri!A$1:E$986,3,TRUE)</f>
        <v>MERAM</v>
      </c>
      <c r="D30" s="37" t="str">
        <f>VLOOKUP(I30,veri!A$1:E$986,4,TRUE)</f>
        <v>LÜTFİ İHSAN KOZAK - 538 091 83 03</v>
      </c>
      <c r="E30" s="37" t="str">
        <f>VLOOKUP(I30,veri!A$1:E$986,5,TRUE)</f>
        <v>BEKİR SİVRİKAYA - 537 664 42 34</v>
      </c>
      <c r="F30" s="37"/>
      <c r="G30" s="38">
        <f>H29</f>
        <v>1.7465277777777779</v>
      </c>
      <c r="H30" s="38">
        <f t="shared" si="3"/>
        <v>1.7708333333333335</v>
      </c>
      <c r="I30" s="39">
        <v>54</v>
      </c>
      <c r="J30" s="40">
        <v>2.4305555555555556E-2</v>
      </c>
    </row>
    <row r="31" spans="1:10" ht="27" customHeight="1" x14ac:dyDescent="0.25">
      <c r="A31" s="42">
        <v>42885</v>
      </c>
      <c r="B31" s="45" t="str">
        <f>TEXT(A31,"GGGG")</f>
        <v>Salı</v>
      </c>
      <c r="C31" s="36" t="str">
        <f>VLOOKUP(I31,veri!A$1:E$986,3,TRUE)</f>
        <v>MERAM</v>
      </c>
      <c r="D31" s="37" t="str">
        <f>VLOOKUP(I31,veri!A$1:E$986,4,TRUE)</f>
        <v>ÜNVER GÜNGÖR - 536 589 65 13</v>
      </c>
      <c r="E31" s="37" t="str">
        <f>VLOOKUP(I31,veri!A$1:E$986,5,TRUE)</f>
        <v>AHMET ERYILMAZ - 533 520 45 70</v>
      </c>
      <c r="F31" s="31"/>
      <c r="G31" s="38">
        <v>0.5625</v>
      </c>
      <c r="H31" s="38">
        <f t="shared" si="3"/>
        <v>0.59375</v>
      </c>
      <c r="I31" s="39">
        <v>55</v>
      </c>
      <c r="J31" s="35">
        <v>3.125E-2</v>
      </c>
    </row>
    <row r="32" spans="1:10" ht="27" customHeight="1" x14ac:dyDescent="0.25">
      <c r="A32" s="43"/>
      <c r="B32" s="46"/>
      <c r="C32" s="36" t="str">
        <f>VLOOKUP(I32,veri!A$1:E$986,3,TRUE)</f>
        <v>MERAM</v>
      </c>
      <c r="D32" s="37" t="str">
        <f>VLOOKUP(I32,veri!A$1:E$986,4,TRUE)</f>
        <v>HALİL ELMA - 536 633 51 83</v>
      </c>
      <c r="E32" s="37" t="str">
        <f>VLOOKUP(I32,veri!A$1:E$986,5,TRUE)</f>
        <v>MAHMUT HAKKI BAYIR - 535 882 21 69</v>
      </c>
      <c r="F32" s="31"/>
      <c r="G32" s="38">
        <f>H31</f>
        <v>0.59375</v>
      </c>
      <c r="H32" s="38">
        <f t="shared" si="3"/>
        <v>0.625</v>
      </c>
      <c r="I32" s="39">
        <v>56</v>
      </c>
      <c r="J32" s="35">
        <v>3.125E-2</v>
      </c>
    </row>
    <row r="33" spans="1:10" ht="27" customHeight="1" x14ac:dyDescent="0.25">
      <c r="A33" s="43"/>
      <c r="B33" s="46"/>
      <c r="C33" s="36" t="str">
        <f>VLOOKUP(I33,veri!A$1:E$986,3,TRUE)</f>
        <v>MERAM</v>
      </c>
      <c r="D33" s="37" t="str">
        <f>VLOOKUP(I33,veri!A$1:E$986,4,TRUE)</f>
        <v>M.İBRAHİM DERMİRKAYA - 543 332 83 01</v>
      </c>
      <c r="E33" s="37" t="str">
        <f>VLOOKUP(I33,veri!A$1:E$986,5,TRUE)</f>
        <v>İSMAİL AKTAŞ - 537 673 42 84</v>
      </c>
      <c r="F33" s="37"/>
      <c r="G33" s="38">
        <f>H32</f>
        <v>0.625</v>
      </c>
      <c r="H33" s="38">
        <f t="shared" si="3"/>
        <v>0.65625</v>
      </c>
      <c r="I33" s="39">
        <v>57</v>
      </c>
      <c r="J33" s="35">
        <v>3.125E-2</v>
      </c>
    </row>
    <row r="34" spans="1:10" ht="27" customHeight="1" x14ac:dyDescent="0.25">
      <c r="A34" s="43"/>
      <c r="B34" s="46"/>
      <c r="C34" s="36" t="str">
        <f>VLOOKUP(I34,veri!A$1:E$986,3,TRUE)</f>
        <v>MERAM</v>
      </c>
      <c r="D34" s="37" t="str">
        <f>VLOOKUP(I34,veri!A$1:E$986,4,TRUE)</f>
        <v>EROL UĞRAŞKAN - 542 542 42 53</v>
      </c>
      <c r="E34" s="37" t="str">
        <f>VLOOKUP(I34,veri!A$1:E$986,5,TRUE)</f>
        <v>İSMAİL AKSOY - 543 780 80 84</v>
      </c>
      <c r="F34" s="37"/>
      <c r="G34" s="38">
        <f>H33</f>
        <v>0.65625</v>
      </c>
      <c r="H34" s="38">
        <f t="shared" si="3"/>
        <v>0.6875</v>
      </c>
      <c r="I34" s="39">
        <v>58</v>
      </c>
      <c r="J34" s="35">
        <v>3.125E-2</v>
      </c>
    </row>
    <row r="35" spans="1:10" ht="27" customHeight="1" x14ac:dyDescent="0.25">
      <c r="A35" s="43"/>
      <c r="B35" s="46"/>
      <c r="C35" s="48" t="s">
        <v>125</v>
      </c>
      <c r="D35" s="49"/>
      <c r="E35" s="49"/>
      <c r="F35" s="49"/>
      <c r="G35" s="49"/>
      <c r="H35" s="50"/>
      <c r="I35" s="34"/>
      <c r="J35" s="35">
        <v>1.0347222222222223</v>
      </c>
    </row>
    <row r="36" spans="1:10" ht="27" customHeight="1" x14ac:dyDescent="0.25">
      <c r="A36" s="43"/>
      <c r="B36" s="46"/>
      <c r="C36" s="36" t="str">
        <f>VLOOKUP(I36,veri!A$1:E$986,3,TRUE)</f>
        <v>MERAM</v>
      </c>
      <c r="D36" s="37" t="str">
        <f>VLOOKUP(I36,veri!A$1:E$986,4,TRUE)</f>
        <v>MUSTAFA AKDİŞ 532-357 88 37</v>
      </c>
      <c r="E36" s="37" t="str">
        <f>VLOOKUP(I36,veri!A$1:E$986,5,TRUE)</f>
        <v>METİN SAYHAN - 535 926 05 88</v>
      </c>
      <c r="F36" s="37"/>
      <c r="G36" s="38">
        <f>H34+J35</f>
        <v>1.7222222222222223</v>
      </c>
      <c r="H36" s="38">
        <f t="shared" ref="H36:H41" si="4">G36+J36</f>
        <v>1.7465277777777779</v>
      </c>
      <c r="I36" s="39">
        <v>59</v>
      </c>
      <c r="J36" s="40">
        <v>2.4305555555555556E-2</v>
      </c>
    </row>
    <row r="37" spans="1:10" ht="27" customHeight="1" x14ac:dyDescent="0.25">
      <c r="A37" s="44"/>
      <c r="B37" s="47"/>
      <c r="C37" s="36" t="str">
        <f>VLOOKUP(I37,veri!A$1:E$986,3,TRUE)</f>
        <v>MERAM</v>
      </c>
      <c r="D37" s="37" t="str">
        <f>VLOOKUP(I37,veri!A$1:E$986,4,TRUE)</f>
        <v>MUSTAFA KEMAL ER - 532 714 64 28</v>
      </c>
      <c r="E37" s="37" t="str">
        <f>VLOOKUP(I37,veri!A$1:E$986,5,TRUE)</f>
        <v>MEHMET KÖSE - 535 483 34 83</v>
      </c>
      <c r="F37" s="37"/>
      <c r="G37" s="38">
        <f>H36</f>
        <v>1.7465277777777779</v>
      </c>
      <c r="H37" s="38">
        <f t="shared" si="4"/>
        <v>1.7708333333333335</v>
      </c>
      <c r="I37" s="39">
        <v>60</v>
      </c>
      <c r="J37" s="40">
        <v>2.4305555555555556E-2</v>
      </c>
    </row>
    <row r="38" spans="1:10" ht="27" customHeight="1" x14ac:dyDescent="0.25">
      <c r="A38" s="42">
        <v>42886</v>
      </c>
      <c r="B38" s="45" t="str">
        <f>TEXT(A38,"GGGG")</f>
        <v>Çarşamba</v>
      </c>
      <c r="C38" s="36" t="str">
        <f>VLOOKUP(I38,veri!A$1:E$986,3,TRUE)</f>
        <v>SELÇUKLU</v>
      </c>
      <c r="D38" s="37" t="str">
        <f>VLOOKUP(I38,veri!A$1:E$986,4,TRUE)</f>
        <v>İSMAİL KÖKSAL - 0532 471 08 57</v>
      </c>
      <c r="E38" s="37" t="str">
        <f>VLOOKUP(I38,veri!A$1:E$986,5,TRUE)</f>
        <v>FATİH İSMAİL UYGUN - 0541 881 28 07</v>
      </c>
      <c r="F38" s="31"/>
      <c r="G38" s="38">
        <v>0.5625</v>
      </c>
      <c r="H38" s="38">
        <f t="shared" si="4"/>
        <v>0.59375</v>
      </c>
      <c r="I38" s="39">
        <v>61</v>
      </c>
      <c r="J38" s="35">
        <v>3.125E-2</v>
      </c>
    </row>
    <row r="39" spans="1:10" ht="27" customHeight="1" x14ac:dyDescent="0.25">
      <c r="A39" s="43"/>
      <c r="B39" s="46"/>
      <c r="C39" s="36" t="str">
        <f>VLOOKUP(I39,veri!A$1:E$986,3,TRUE)</f>
        <v>SELÇUKLU</v>
      </c>
      <c r="D39" s="37" t="str">
        <f>VLOOKUP(I39,veri!A$1:E$986,4,TRUE)</f>
        <v>İSMAİL ÖDEN - 0535 592 61 01</v>
      </c>
      <c r="E39" s="37" t="str">
        <f>VLOOKUP(I39,veri!A$1:E$986,5,TRUE)</f>
        <v>İBRAHİM GÜRBÜZ - 0538 841 83 37</v>
      </c>
      <c r="F39" s="31"/>
      <c r="G39" s="38">
        <f>H38</f>
        <v>0.59375</v>
      </c>
      <c r="H39" s="38">
        <f t="shared" si="4"/>
        <v>0.625</v>
      </c>
      <c r="I39" s="39">
        <v>62</v>
      </c>
      <c r="J39" s="35">
        <v>3.125E-2</v>
      </c>
    </row>
    <row r="40" spans="1:10" ht="27" customHeight="1" x14ac:dyDescent="0.25">
      <c r="A40" s="43"/>
      <c r="B40" s="46"/>
      <c r="C40" s="36" t="str">
        <f>VLOOKUP(I40,veri!A$1:E$986,3,TRUE)</f>
        <v>SELÇUKLU</v>
      </c>
      <c r="D40" s="37" t="str">
        <f>VLOOKUP(I40,veri!A$1:E$986,4,TRUE)</f>
        <v>AHMET DİLEK - 0535 655 42 20</v>
      </c>
      <c r="E40" s="37" t="str">
        <f>VLOOKUP(I40,veri!A$1:E$986,5,TRUE)</f>
        <v>HALİL İBRAHİM BAYRAM - 0536 737 60 15</v>
      </c>
      <c r="F40" s="37"/>
      <c r="G40" s="38">
        <f>H39</f>
        <v>0.625</v>
      </c>
      <c r="H40" s="38">
        <f t="shared" si="4"/>
        <v>0.65625</v>
      </c>
      <c r="I40" s="39">
        <v>63</v>
      </c>
      <c r="J40" s="35">
        <v>3.125E-2</v>
      </c>
    </row>
    <row r="41" spans="1:10" ht="27" customHeight="1" x14ac:dyDescent="0.25">
      <c r="A41" s="43"/>
      <c r="B41" s="46"/>
      <c r="C41" s="36" t="str">
        <f>VLOOKUP(I41,veri!A$1:E$986,3,TRUE)</f>
        <v>SELÇUKLU</v>
      </c>
      <c r="D41" s="37" t="str">
        <f>VLOOKUP(I41,veri!A$1:E$986,4,TRUE)</f>
        <v>ÖMER AKTAŞ - 0536 308 79 22</v>
      </c>
      <c r="E41" s="37" t="str">
        <f>VLOOKUP(I41,veri!A$1:E$986,5,TRUE)</f>
        <v>AHMET YAKIŞ - 0505 606 07 17</v>
      </c>
      <c r="F41" s="37"/>
      <c r="G41" s="38">
        <f>H40</f>
        <v>0.65625</v>
      </c>
      <c r="H41" s="38">
        <f t="shared" si="4"/>
        <v>0.6875</v>
      </c>
      <c r="I41" s="39">
        <v>64</v>
      </c>
      <c r="J41" s="35">
        <v>3.125E-2</v>
      </c>
    </row>
    <row r="42" spans="1:10" ht="27" customHeight="1" x14ac:dyDescent="0.25">
      <c r="A42" s="43"/>
      <c r="B42" s="46"/>
      <c r="C42" s="48" t="s">
        <v>125</v>
      </c>
      <c r="D42" s="49"/>
      <c r="E42" s="49"/>
      <c r="F42" s="49"/>
      <c r="G42" s="49"/>
      <c r="H42" s="50"/>
      <c r="I42" s="34"/>
      <c r="J42" s="35">
        <v>1.0347222222222223</v>
      </c>
    </row>
    <row r="43" spans="1:10" ht="27" customHeight="1" x14ac:dyDescent="0.25">
      <c r="A43" s="43"/>
      <c r="B43" s="46"/>
      <c r="C43" s="36" t="str">
        <f>VLOOKUP(I43,veri!A$1:E$986,3,TRUE)</f>
        <v>SELÇUKLU</v>
      </c>
      <c r="D43" s="37" t="str">
        <f>VLOOKUP(I43,veri!A$1:E$986,4,TRUE)</f>
        <v>ABDURRAHİM GÜZELKARA - 0506 424 43 59</v>
      </c>
      <c r="E43" s="37" t="str">
        <f>VLOOKUP(I43,veri!A$1:E$986,5,TRUE)</f>
        <v>FATİH KOĞUŞAN - 0543 671 72 19</v>
      </c>
      <c r="F43" s="37"/>
      <c r="G43" s="38">
        <f>H41+J42</f>
        <v>1.7222222222222223</v>
      </c>
      <c r="H43" s="38">
        <f t="shared" ref="H43:H48" si="5">G43+J43</f>
        <v>1.7465277777777779</v>
      </c>
      <c r="I43" s="39">
        <v>65</v>
      </c>
      <c r="J43" s="40">
        <v>2.4305555555555556E-2</v>
      </c>
    </row>
    <row r="44" spans="1:10" ht="27" customHeight="1" x14ac:dyDescent="0.25">
      <c r="A44" s="44"/>
      <c r="B44" s="47"/>
      <c r="C44" s="36" t="str">
        <f>VLOOKUP(I44,veri!A$1:E$986,3,TRUE)</f>
        <v>SELÇUKLU</v>
      </c>
      <c r="D44" s="37" t="str">
        <f>VLOOKUP(I44,veri!A$1:E$986,4,TRUE)</f>
        <v>DURMUŞ ALİ UÇAR - 0533 544 38 96</v>
      </c>
      <c r="E44" s="37" t="str">
        <f>VLOOKUP(I44,veri!A$1:E$986,5,TRUE)</f>
        <v>NEJDET DUMAN - 0530 345 95 70</v>
      </c>
      <c r="F44" s="37"/>
      <c r="G44" s="38">
        <f>H43</f>
        <v>1.7465277777777779</v>
      </c>
      <c r="H44" s="38">
        <f t="shared" si="5"/>
        <v>1.7708333333333335</v>
      </c>
      <c r="I44" s="39">
        <v>66</v>
      </c>
      <c r="J44" s="40">
        <v>2.4305555555555556E-2</v>
      </c>
    </row>
    <row r="45" spans="1:10" ht="27" customHeight="1" x14ac:dyDescent="0.25">
      <c r="A45" s="42">
        <v>42887</v>
      </c>
      <c r="B45" s="45" t="str">
        <f>TEXT(A45,"GGGG")</f>
        <v>Perşembe</v>
      </c>
      <c r="C45" s="36" t="str">
        <f>VLOOKUP(I45,veri!A$1:E$986,3,TRUE)</f>
        <v>SELÇUKLU</v>
      </c>
      <c r="D45" s="37" t="str">
        <f>VLOOKUP(I45,veri!A$1:E$986,4,TRUE)</f>
        <v>FATİH İŞ - 0543 818 47 30</v>
      </c>
      <c r="E45" s="37" t="str">
        <f>VLOOKUP(I45,veri!A$1:E$986,5,TRUE)</f>
        <v>VELİ ÜRGÜPLÜ - 0505 305 96 82</v>
      </c>
      <c r="F45" s="31"/>
      <c r="G45" s="38">
        <v>0.5625</v>
      </c>
      <c r="H45" s="38">
        <f t="shared" si="5"/>
        <v>0.59375</v>
      </c>
      <c r="I45" s="39">
        <v>67</v>
      </c>
      <c r="J45" s="35">
        <v>3.125E-2</v>
      </c>
    </row>
    <row r="46" spans="1:10" ht="27" customHeight="1" x14ac:dyDescent="0.25">
      <c r="A46" s="43"/>
      <c r="B46" s="46"/>
      <c r="C46" s="36" t="str">
        <f>VLOOKUP(I46,veri!A$1:E$986,3,TRUE)</f>
        <v>SELÇUKLU</v>
      </c>
      <c r="D46" s="37" t="str">
        <f>VLOOKUP(I46,veri!A$1:E$986,4,TRUE)</f>
        <v>HACI MEHMET KAYAALP - 0536 684 96 51</v>
      </c>
      <c r="E46" s="37" t="str">
        <f>VLOOKUP(I46,veri!A$1:E$986,5,TRUE)</f>
        <v>RECEP ÖZDEMİR - 0534 312 14 61</v>
      </c>
      <c r="F46" s="31"/>
      <c r="G46" s="38">
        <f>H45</f>
        <v>0.59375</v>
      </c>
      <c r="H46" s="38">
        <f t="shared" si="5"/>
        <v>0.625</v>
      </c>
      <c r="I46" s="39">
        <v>68</v>
      </c>
      <c r="J46" s="35">
        <v>3.125E-2</v>
      </c>
    </row>
    <row r="47" spans="1:10" ht="27" customHeight="1" x14ac:dyDescent="0.25">
      <c r="A47" s="43"/>
      <c r="B47" s="46"/>
      <c r="C47" s="36" t="str">
        <f>VLOOKUP(I47,veri!A$1:E$986,3,TRUE)</f>
        <v>SELÇUKLU</v>
      </c>
      <c r="D47" s="37" t="str">
        <f>VLOOKUP(I47,veri!A$1:E$986,4,TRUE)</f>
        <v>MEHMET BOZ - 0535 675 05 79</v>
      </c>
      <c r="E47" s="37" t="str">
        <f>VLOOKUP(I47,veri!A$1:E$986,5,TRUE)</f>
        <v>SAMİ BOZBURUN - 0538 743 32 96</v>
      </c>
      <c r="F47" s="37"/>
      <c r="G47" s="38">
        <f>H46</f>
        <v>0.625</v>
      </c>
      <c r="H47" s="38">
        <f t="shared" si="5"/>
        <v>0.65625</v>
      </c>
      <c r="I47" s="39">
        <v>69</v>
      </c>
      <c r="J47" s="35">
        <v>3.125E-2</v>
      </c>
    </row>
    <row r="48" spans="1:10" ht="27" customHeight="1" x14ac:dyDescent="0.25">
      <c r="A48" s="43"/>
      <c r="B48" s="46"/>
      <c r="C48" s="36" t="str">
        <f>VLOOKUP(I48,veri!A$1:E$986,3,TRUE)</f>
        <v>SELÇUKLU</v>
      </c>
      <c r="D48" s="37" t="str">
        <f>VLOOKUP(I48,veri!A$1:E$986,4,TRUE)</f>
        <v>KENAN POLAT - 0536 876 42 21</v>
      </c>
      <c r="E48" s="37" t="str">
        <f>VLOOKUP(I48,veri!A$1:E$986,5,TRUE)</f>
        <v>ALİ İHSAN GÜLER - 0533 250 34 14</v>
      </c>
      <c r="F48" s="37"/>
      <c r="G48" s="38">
        <f>H47</f>
        <v>0.65625</v>
      </c>
      <c r="H48" s="38">
        <f t="shared" si="5"/>
        <v>0.6875</v>
      </c>
      <c r="I48" s="39">
        <v>70</v>
      </c>
      <c r="J48" s="35">
        <v>3.125E-2</v>
      </c>
    </row>
    <row r="49" spans="1:10" ht="27" customHeight="1" x14ac:dyDescent="0.25">
      <c r="A49" s="43"/>
      <c r="B49" s="46"/>
      <c r="C49" s="48" t="s">
        <v>125</v>
      </c>
      <c r="D49" s="49"/>
      <c r="E49" s="49"/>
      <c r="F49" s="49"/>
      <c r="G49" s="49"/>
      <c r="H49" s="50"/>
      <c r="I49" s="34"/>
      <c r="J49" s="35">
        <v>1.0347222222222223</v>
      </c>
    </row>
    <row r="50" spans="1:10" ht="27" customHeight="1" x14ac:dyDescent="0.25">
      <c r="A50" s="43"/>
      <c r="B50" s="46"/>
      <c r="C50" s="36" t="str">
        <f>VLOOKUP(I50,veri!A$1:E$986,3,TRUE)</f>
        <v>SELÇUKLU</v>
      </c>
      <c r="D50" s="37" t="str">
        <f>VLOOKUP(I50,veri!A$1:E$986,4,TRUE)</f>
        <v>MEVLÜT BÜYÜKAVCIOĞLU - 0536 552 13 36</v>
      </c>
      <c r="E50" s="37" t="str">
        <f>VLOOKUP(I50,veri!A$1:E$986,5,TRUE)</f>
        <v>BİLAL ÖKSÜZOĞLU - 0537 628 06 37</v>
      </c>
      <c r="F50" s="37"/>
      <c r="G50" s="38">
        <f>H48+J49</f>
        <v>1.7222222222222223</v>
      </c>
      <c r="H50" s="38">
        <f t="shared" ref="H50:H55" si="6">G50+J50</f>
        <v>1.7465277777777779</v>
      </c>
      <c r="I50" s="39">
        <v>71</v>
      </c>
      <c r="J50" s="40">
        <v>2.4305555555555556E-2</v>
      </c>
    </row>
    <row r="51" spans="1:10" ht="27" customHeight="1" x14ac:dyDescent="0.25">
      <c r="A51" s="44"/>
      <c r="B51" s="47"/>
      <c r="C51" s="36" t="str">
        <f>VLOOKUP(I51,veri!A$1:E$986,3,TRUE)</f>
        <v>SELÇUKLU</v>
      </c>
      <c r="D51" s="37" t="str">
        <f>VLOOKUP(I51,veri!A$1:E$986,4,TRUE)</f>
        <v>MEVLÜT DEMİRBAŞ - 0537 603 06 27</v>
      </c>
      <c r="E51" s="37" t="str">
        <f>VLOOKUP(I51,veri!A$1:E$986,5,TRUE)</f>
        <v>MUSTAFA DURAN - 0533 544 47 35</v>
      </c>
      <c r="F51" s="37"/>
      <c r="G51" s="38">
        <f>H50</f>
        <v>1.7465277777777779</v>
      </c>
      <c r="H51" s="38">
        <f t="shared" si="6"/>
        <v>1.7708333333333335</v>
      </c>
      <c r="I51" s="39">
        <v>72</v>
      </c>
      <c r="J51" s="40">
        <v>2.4305555555555556E-2</v>
      </c>
    </row>
    <row r="52" spans="1:10" ht="27" customHeight="1" x14ac:dyDescent="0.25">
      <c r="A52" s="42">
        <v>42888</v>
      </c>
      <c r="B52" s="45" t="str">
        <f>TEXT(A52,"GGGG")</f>
        <v>Cuma</v>
      </c>
      <c r="C52" s="36" t="str">
        <f>VLOOKUP(I52,veri!A$1:E$986,3,TRUE)</f>
        <v>SELÇUKLU</v>
      </c>
      <c r="D52" s="37" t="str">
        <f>VLOOKUP(I52,veri!A$1:E$986,4,TRUE)</f>
        <v>MUAMMER KIVANÇ - 0532 250 56 58</v>
      </c>
      <c r="E52" s="37" t="str">
        <f>VLOOKUP(I52,veri!A$1:E$986,5,TRUE)</f>
        <v>MUHSİN ÖZBAKIR - 0544 255 11 70</v>
      </c>
      <c r="F52" s="31"/>
      <c r="G52" s="38">
        <v>0.5625</v>
      </c>
      <c r="H52" s="38">
        <f t="shared" si="6"/>
        <v>0.59375</v>
      </c>
      <c r="I52" s="39">
        <v>73</v>
      </c>
      <c r="J52" s="35">
        <v>3.125E-2</v>
      </c>
    </row>
    <row r="53" spans="1:10" ht="27" customHeight="1" x14ac:dyDescent="0.25">
      <c r="A53" s="43"/>
      <c r="B53" s="46"/>
      <c r="C53" s="36" t="str">
        <f>VLOOKUP(I53,veri!A$1:E$986,3,TRUE)</f>
        <v>SELÇUKLU</v>
      </c>
      <c r="D53" s="37" t="str">
        <f>VLOOKUP(I53,veri!A$1:E$986,4,TRUE)</f>
        <v>İSA ŞİMŞEK - 0544 450 37 94</v>
      </c>
      <c r="E53" s="37" t="str">
        <f>VLOOKUP(I53,veri!A$1:E$986,5,TRUE)</f>
        <v>HALİL TOGAY - 0535 555 74 58</v>
      </c>
      <c r="F53" s="31"/>
      <c r="G53" s="38">
        <f>H52</f>
        <v>0.59375</v>
      </c>
      <c r="H53" s="38">
        <f t="shared" si="6"/>
        <v>0.625</v>
      </c>
      <c r="I53" s="39">
        <v>74</v>
      </c>
      <c r="J53" s="35">
        <v>3.125E-2</v>
      </c>
    </row>
    <row r="54" spans="1:10" ht="27" customHeight="1" x14ac:dyDescent="0.25">
      <c r="A54" s="43"/>
      <c r="B54" s="46"/>
      <c r="C54" s="36" t="str">
        <f>VLOOKUP(I54,veri!A$1:E$986,3,TRUE)</f>
        <v>SELÇUKLU</v>
      </c>
      <c r="D54" s="37" t="str">
        <f>VLOOKUP(I54,veri!A$1:E$986,4,TRUE)</f>
        <v>NURULLAH ŞENER - 0506 925 77 45</v>
      </c>
      <c r="E54" s="37" t="str">
        <f>VLOOKUP(I54,veri!A$1:E$986,5,TRUE)</f>
        <v>ABDULKERİM TEMİZCAN - 0507 359 10 53</v>
      </c>
      <c r="F54" s="37"/>
      <c r="G54" s="38">
        <f>H53</f>
        <v>0.625</v>
      </c>
      <c r="H54" s="38">
        <f t="shared" si="6"/>
        <v>0.65625</v>
      </c>
      <c r="I54" s="39">
        <v>75</v>
      </c>
      <c r="J54" s="35">
        <v>3.125E-2</v>
      </c>
    </row>
    <row r="55" spans="1:10" ht="27" customHeight="1" x14ac:dyDescent="0.25">
      <c r="A55" s="43"/>
      <c r="B55" s="46"/>
      <c r="C55" s="36" t="str">
        <f>VLOOKUP(I55,veri!A$1:E$986,3,TRUE)</f>
        <v>SELÇUKLU</v>
      </c>
      <c r="D55" s="37" t="str">
        <f>VLOOKUP(I55,veri!A$1:E$986,4,TRUE)</f>
        <v>LOKMAN AYDOĞAN - 0555 300 60 33</v>
      </c>
      <c r="E55" s="37" t="str">
        <f>VLOOKUP(I55,veri!A$1:E$986,5,TRUE)</f>
        <v>HÜSEYİN SAMİ KALAYCI - 0554 335 07 24</v>
      </c>
      <c r="F55" s="37"/>
      <c r="G55" s="38">
        <f>H54</f>
        <v>0.65625</v>
      </c>
      <c r="H55" s="38">
        <f t="shared" si="6"/>
        <v>0.6875</v>
      </c>
      <c r="I55" s="39">
        <v>76</v>
      </c>
      <c r="J55" s="35">
        <v>3.125E-2</v>
      </c>
    </row>
    <row r="56" spans="1:10" ht="27" customHeight="1" x14ac:dyDescent="0.25">
      <c r="A56" s="43"/>
      <c r="B56" s="46"/>
      <c r="C56" s="48" t="s">
        <v>125</v>
      </c>
      <c r="D56" s="49"/>
      <c r="E56" s="49"/>
      <c r="F56" s="49"/>
      <c r="G56" s="49"/>
      <c r="H56" s="50"/>
      <c r="I56" s="34"/>
      <c r="J56" s="35">
        <v>1.0347222222222223</v>
      </c>
    </row>
    <row r="57" spans="1:10" ht="27" customHeight="1" x14ac:dyDescent="0.25">
      <c r="A57" s="43"/>
      <c r="B57" s="46"/>
      <c r="C57" s="36" t="str">
        <f>VLOOKUP(I57,veri!A$1:E$986,3,TRUE)</f>
        <v>SELÇUKLU</v>
      </c>
      <c r="D57" s="37" t="str">
        <f>VLOOKUP(I57,veri!A$1:E$986,4,TRUE)</f>
        <v>ÖMER FARUK APAYDIN - 0 533 812 20 03</v>
      </c>
      <c r="E57" s="37" t="str">
        <f>VLOOKUP(I57,veri!A$1:E$986,5,TRUE)</f>
        <v>İBRAHİM ÇIĞIR - 0536 319 90 58</v>
      </c>
      <c r="F57" s="37"/>
      <c r="G57" s="38">
        <f>H55+J56</f>
        <v>1.7222222222222223</v>
      </c>
      <c r="H57" s="38">
        <f t="shared" ref="H57:H62" si="7">G57+J57</f>
        <v>1.7465277777777779</v>
      </c>
      <c r="I57" s="39">
        <v>77</v>
      </c>
      <c r="J57" s="40">
        <v>2.4305555555555556E-2</v>
      </c>
    </row>
    <row r="58" spans="1:10" ht="27" customHeight="1" x14ac:dyDescent="0.25">
      <c r="A58" s="44"/>
      <c r="B58" s="47"/>
      <c r="C58" s="36" t="str">
        <f>VLOOKUP(I58,veri!A$1:E$986,3,TRUE)</f>
        <v>SELÇUKLU</v>
      </c>
      <c r="D58" s="37" t="str">
        <f>VLOOKUP(I58,veri!A$1:E$986,4,TRUE)</f>
        <v>RAHİM VARIŞ - 0535 787 90 86</v>
      </c>
      <c r="E58" s="37" t="str">
        <f>VLOOKUP(I58,veri!A$1:E$986,5,TRUE)</f>
        <v>RESUL YETİŞ - 0536 635 27 84</v>
      </c>
      <c r="F58" s="37"/>
      <c r="G58" s="38">
        <f>H57</f>
        <v>1.7465277777777779</v>
      </c>
      <c r="H58" s="38">
        <f t="shared" si="7"/>
        <v>1.7708333333333335</v>
      </c>
      <c r="I58" s="39">
        <v>78</v>
      </c>
      <c r="J58" s="40">
        <v>2.4305555555555556E-2</v>
      </c>
    </row>
    <row r="59" spans="1:10" ht="27" customHeight="1" x14ac:dyDescent="0.25">
      <c r="A59" s="42">
        <v>42889</v>
      </c>
      <c r="B59" s="45" t="str">
        <f>TEXT(A59,"GGGG")</f>
        <v>Cumartesi</v>
      </c>
      <c r="C59" s="36" t="str">
        <f>VLOOKUP(I59,veri!A$1:E$986,3,TRUE)</f>
        <v>SELÇUKLU</v>
      </c>
      <c r="D59" s="37" t="str">
        <f>VLOOKUP(I59,veri!A$1:E$986,4,TRUE)</f>
        <v>MUSTAFA AKIN - 05386085352</v>
      </c>
      <c r="E59" s="37" t="str">
        <f>VLOOKUP(I59,veri!A$1:E$986,5,TRUE)</f>
        <v>EKREM KARAKOÇ - 0507 310 73 35</v>
      </c>
      <c r="F59" s="31"/>
      <c r="G59" s="38">
        <v>0.5625</v>
      </c>
      <c r="H59" s="38">
        <f t="shared" si="7"/>
        <v>0.59375</v>
      </c>
      <c r="I59" s="39">
        <v>79</v>
      </c>
      <c r="J59" s="35">
        <v>3.125E-2</v>
      </c>
    </row>
    <row r="60" spans="1:10" ht="27" customHeight="1" x14ac:dyDescent="0.25">
      <c r="A60" s="43"/>
      <c r="B60" s="46"/>
      <c r="C60" s="36" t="str">
        <f>VLOOKUP(I60,veri!A$1:E$986,3,TRUE)</f>
        <v>SELÇUKLU</v>
      </c>
      <c r="D60" s="37" t="str">
        <f>VLOOKUP(I60,veri!A$1:E$986,4,TRUE)</f>
        <v>AHMET ATIF UZUN - 0533 683 05 17</v>
      </c>
      <c r="E60" s="37" t="str">
        <f>VLOOKUP(I60,veri!A$1:E$986,5,TRUE)</f>
        <v>MURAT KAVUNCU - 0536 337 52 50</v>
      </c>
      <c r="F60" s="31"/>
      <c r="G60" s="38">
        <f>H59</f>
        <v>0.59375</v>
      </c>
      <c r="H60" s="38">
        <f t="shared" si="7"/>
        <v>0.625</v>
      </c>
      <c r="I60" s="39">
        <v>80</v>
      </c>
      <c r="J60" s="35">
        <v>3.125E-2</v>
      </c>
    </row>
    <row r="61" spans="1:10" ht="27" customHeight="1" x14ac:dyDescent="0.25">
      <c r="A61" s="43"/>
      <c r="B61" s="46"/>
      <c r="C61" s="36" t="str">
        <f>VLOOKUP(I61,veri!A$1:E$986,3,TRUE)</f>
        <v>SELÇUKLU</v>
      </c>
      <c r="D61" s="37" t="str">
        <f>VLOOKUP(I61,veri!A$1:E$986,4,TRUE)</f>
        <v>ALİ EMRE KÜÇÜKSUCU - 0533 542 44 43</v>
      </c>
      <c r="E61" s="37" t="str">
        <f>VLOOKUP(I61,veri!A$1:E$986,5,TRUE)</f>
        <v>MEHMET AKİF BALCI - 05542978833</v>
      </c>
      <c r="F61" s="37"/>
      <c r="G61" s="38">
        <f>H60</f>
        <v>0.625</v>
      </c>
      <c r="H61" s="38">
        <f t="shared" si="7"/>
        <v>0.65625</v>
      </c>
      <c r="I61" s="39">
        <v>81</v>
      </c>
      <c r="J61" s="35">
        <v>3.125E-2</v>
      </c>
    </row>
    <row r="62" spans="1:10" ht="27" customHeight="1" x14ac:dyDescent="0.25">
      <c r="A62" s="43"/>
      <c r="B62" s="46"/>
      <c r="C62" s="36" t="str">
        <f>VLOOKUP(I62,veri!A$1:E$986,3,TRUE)</f>
        <v>SELÇUKLU</v>
      </c>
      <c r="D62" s="37" t="str">
        <f>VLOOKUP(I62,veri!A$1:E$986,4,TRUE)</f>
        <v>NURİ ÇINAR - 0505 581 00 44</v>
      </c>
      <c r="E62" s="37" t="str">
        <f>VLOOKUP(I62,veri!A$1:E$986,5,TRUE)</f>
        <v>ÖMER FARUK GÜN - 0535 733 82 10</v>
      </c>
      <c r="F62" s="37"/>
      <c r="G62" s="38">
        <f>H61</f>
        <v>0.65625</v>
      </c>
      <c r="H62" s="38">
        <f t="shared" si="7"/>
        <v>0.6875</v>
      </c>
      <c r="I62" s="39">
        <v>82</v>
      </c>
      <c r="J62" s="35">
        <v>3.125E-2</v>
      </c>
    </row>
    <row r="63" spans="1:10" ht="27" customHeight="1" x14ac:dyDescent="0.25">
      <c r="A63" s="43"/>
      <c r="B63" s="46"/>
      <c r="C63" s="48" t="s">
        <v>125</v>
      </c>
      <c r="D63" s="49"/>
      <c r="E63" s="49"/>
      <c r="F63" s="49"/>
      <c r="G63" s="49"/>
      <c r="H63" s="50"/>
      <c r="I63" s="34"/>
      <c r="J63" s="35">
        <v>1.0347222222222223</v>
      </c>
    </row>
    <row r="64" spans="1:10" ht="27" customHeight="1" x14ac:dyDescent="0.25">
      <c r="A64" s="43"/>
      <c r="B64" s="46"/>
      <c r="C64" s="36" t="str">
        <f>VLOOKUP(I64,veri!A$1:E$986,3,TRUE)</f>
        <v>SELÇUKLU</v>
      </c>
      <c r="D64" s="37" t="str">
        <f>VLOOKUP(I64,veri!A$1:E$986,4,TRUE)</f>
        <v>NESİP PARLAK - 0537 593 52 89</v>
      </c>
      <c r="E64" s="37" t="str">
        <f>VLOOKUP(I64,veri!A$1:E$986,5,TRUE)</f>
        <v>HALİL İBRAHİM CANDAN - 0536 623 21 00</v>
      </c>
      <c r="F64" s="37"/>
      <c r="G64" s="38">
        <f>H62+J63</f>
        <v>1.7222222222222223</v>
      </c>
      <c r="H64" s="38">
        <f t="shared" ref="H64:H69" si="8">G64+J64</f>
        <v>1.7465277777777779</v>
      </c>
      <c r="I64" s="39">
        <v>83</v>
      </c>
      <c r="J64" s="40">
        <v>2.4305555555555556E-2</v>
      </c>
    </row>
    <row r="65" spans="1:10" ht="27" customHeight="1" x14ac:dyDescent="0.25">
      <c r="A65" s="44"/>
      <c r="B65" s="47"/>
      <c r="C65" s="36" t="str">
        <f>VLOOKUP(I65,veri!A$1:E$986,3,TRUE)</f>
        <v>SELÇUKLU</v>
      </c>
      <c r="D65" s="37" t="str">
        <f>VLOOKUP(I65,veri!A$1:E$986,4,TRUE)</f>
        <v>MEHMET KARATAŞ - 0536 278 33 06</v>
      </c>
      <c r="E65" s="37" t="str">
        <f>VLOOKUP(I65,veri!A$1:E$986,5,TRUE)</f>
        <v>BAYRAM SÜREKLİ - 0505 656 02 95</v>
      </c>
      <c r="F65" s="37"/>
      <c r="G65" s="38">
        <f>H64</f>
        <v>1.7465277777777779</v>
      </c>
      <c r="H65" s="38">
        <f t="shared" si="8"/>
        <v>1.7708333333333335</v>
      </c>
      <c r="I65" s="39">
        <v>84</v>
      </c>
      <c r="J65" s="40">
        <v>2.4305555555555556E-2</v>
      </c>
    </row>
    <row r="66" spans="1:10" ht="27" customHeight="1" x14ac:dyDescent="0.25">
      <c r="A66" s="42">
        <v>42890</v>
      </c>
      <c r="B66" s="45" t="str">
        <f>TEXT(A66,"GGGG")</f>
        <v>Pazar</v>
      </c>
      <c r="C66" s="36" t="str">
        <f>VLOOKUP(I66,veri!A$1:E$986,3,TRUE)</f>
        <v>SELÇUKLU</v>
      </c>
      <c r="D66" s="37" t="str">
        <f>VLOOKUP(I66,veri!A$1:E$986,4,TRUE)</f>
        <v>MUHAMMET BATTAL UYSAL - 0536 961 39 94</v>
      </c>
      <c r="E66" s="37" t="str">
        <f>VLOOKUP(I66,veri!A$1:E$986,5,TRUE)</f>
        <v>İSMAİL KÖKSAL - 0532 471 08 57</v>
      </c>
      <c r="F66" s="31"/>
      <c r="G66" s="38">
        <v>0.5625</v>
      </c>
      <c r="H66" s="38">
        <f t="shared" si="8"/>
        <v>0.59375</v>
      </c>
      <c r="I66" s="39">
        <v>85</v>
      </c>
      <c r="J66" s="35">
        <v>3.125E-2</v>
      </c>
    </row>
    <row r="67" spans="1:10" ht="27" customHeight="1" x14ac:dyDescent="0.25">
      <c r="A67" s="43"/>
      <c r="B67" s="46"/>
      <c r="C67" s="36" t="str">
        <f>VLOOKUP(I67,veri!A$1:E$986,3,TRUE)</f>
        <v>SELÇUKLU</v>
      </c>
      <c r="D67" s="37" t="str">
        <f>VLOOKUP(I67,veri!A$1:E$986,4,TRUE)</f>
        <v>FATİH İSMAİL UYGUN - 0541 881 28 07</v>
      </c>
      <c r="E67" s="37" t="str">
        <f>VLOOKUP(I67,veri!A$1:E$986,5,TRUE)</f>
        <v>İSMAİL ÖDEN - 0535 592 61 01</v>
      </c>
      <c r="F67" s="31"/>
      <c r="G67" s="38">
        <f>H66</f>
        <v>0.59375</v>
      </c>
      <c r="H67" s="38">
        <f t="shared" si="8"/>
        <v>0.625</v>
      </c>
      <c r="I67" s="39">
        <v>86</v>
      </c>
      <c r="J67" s="35">
        <v>3.125E-2</v>
      </c>
    </row>
    <row r="68" spans="1:10" ht="27" customHeight="1" x14ac:dyDescent="0.25">
      <c r="A68" s="43"/>
      <c r="B68" s="46"/>
      <c r="C68" s="36" t="str">
        <f>VLOOKUP(I68,veri!A$1:E$986,3,TRUE)</f>
        <v>SELÇUKLU</v>
      </c>
      <c r="D68" s="37" t="str">
        <f>VLOOKUP(I68,veri!A$1:E$986,4,TRUE)</f>
        <v>İBRAHİM GÜRBÜZ - 0538 841 83 37</v>
      </c>
      <c r="E68" s="37" t="str">
        <f>VLOOKUP(I68,veri!A$1:E$986,5,TRUE)</f>
        <v>AHMET DİLEK - 0535 655 42 20</v>
      </c>
      <c r="F68" s="37"/>
      <c r="G68" s="38">
        <f>H67</f>
        <v>0.625</v>
      </c>
      <c r="H68" s="38">
        <f t="shared" si="8"/>
        <v>0.65625</v>
      </c>
      <c r="I68" s="39">
        <v>87</v>
      </c>
      <c r="J68" s="35">
        <v>3.125E-2</v>
      </c>
    </row>
    <row r="69" spans="1:10" ht="27" customHeight="1" x14ac:dyDescent="0.25">
      <c r="A69" s="43"/>
      <c r="B69" s="46"/>
      <c r="C69" s="36" t="str">
        <f>VLOOKUP(I69,veri!A$1:E$986,3,TRUE)</f>
        <v>SELÇUKLU</v>
      </c>
      <c r="D69" s="37" t="str">
        <f>VLOOKUP(I69,veri!A$1:E$986,4,TRUE)</f>
        <v>HALİL İBRAHİM BAYRAM - 0536 737 60 15</v>
      </c>
      <c r="E69" s="37" t="str">
        <f>VLOOKUP(I69,veri!A$1:E$986,5,TRUE)</f>
        <v>ÖMER AKTAŞ - 0536 308 79 22</v>
      </c>
      <c r="F69" s="37"/>
      <c r="G69" s="38">
        <f>H68</f>
        <v>0.65625</v>
      </c>
      <c r="H69" s="38">
        <f t="shared" si="8"/>
        <v>0.6875</v>
      </c>
      <c r="I69" s="39">
        <v>88</v>
      </c>
      <c r="J69" s="35">
        <v>3.125E-2</v>
      </c>
    </row>
    <row r="70" spans="1:10" ht="27" customHeight="1" x14ac:dyDescent="0.25">
      <c r="A70" s="43"/>
      <c r="B70" s="46"/>
      <c r="C70" s="48" t="s">
        <v>125</v>
      </c>
      <c r="D70" s="49"/>
      <c r="E70" s="49"/>
      <c r="F70" s="49"/>
      <c r="G70" s="49"/>
      <c r="H70" s="50"/>
      <c r="I70" s="34"/>
      <c r="J70" s="35">
        <v>1.0347222222222223</v>
      </c>
    </row>
    <row r="71" spans="1:10" ht="27" customHeight="1" x14ac:dyDescent="0.25">
      <c r="A71" s="43"/>
      <c r="B71" s="46"/>
      <c r="C71" s="36" t="str">
        <f>VLOOKUP(I71,veri!A$1:E$986,3,TRUE)</f>
        <v>SELÇUKLU</v>
      </c>
      <c r="D71" s="37" t="str">
        <f>VLOOKUP(I71,veri!A$1:E$986,4,TRUE)</f>
        <v>AHMET YAKIŞ - 0505 606 07 17</v>
      </c>
      <c r="E71" s="37" t="str">
        <f>VLOOKUP(I71,veri!A$1:E$986,5,TRUE)</f>
        <v>ABDURRAHİM GÜZELKARA - 0506 424 43 59</v>
      </c>
      <c r="F71" s="37"/>
      <c r="G71" s="38">
        <f>H69+J70</f>
        <v>1.7222222222222223</v>
      </c>
      <c r="H71" s="38">
        <f t="shared" ref="H71:H76" si="9">G71+J71</f>
        <v>1.7465277777777779</v>
      </c>
      <c r="I71" s="39">
        <v>89</v>
      </c>
      <c r="J71" s="40">
        <v>2.4305555555555556E-2</v>
      </c>
    </row>
    <row r="72" spans="1:10" ht="27" customHeight="1" x14ac:dyDescent="0.25">
      <c r="A72" s="44"/>
      <c r="B72" s="47"/>
      <c r="C72" s="36" t="str">
        <f>VLOOKUP(I72,veri!A$1:E$986,3,TRUE)</f>
        <v>SELÇUKLU</v>
      </c>
      <c r="D72" s="37" t="str">
        <f>VLOOKUP(I72,veri!A$1:E$986,4,TRUE)</f>
        <v>FATİH KOĞUŞAN - 0543 671 72 19</v>
      </c>
      <c r="E72" s="37" t="str">
        <f>VLOOKUP(I72,veri!A$1:E$986,5,TRUE)</f>
        <v>DURMUŞ ALİ UÇAR - 0533 544 38 96</v>
      </c>
      <c r="F72" s="37"/>
      <c r="G72" s="38">
        <f>H71</f>
        <v>1.7465277777777779</v>
      </c>
      <c r="H72" s="38">
        <f t="shared" si="9"/>
        <v>1.7708333333333335</v>
      </c>
      <c r="I72" s="39">
        <v>90</v>
      </c>
      <c r="J72" s="40">
        <v>2.4305555555555556E-2</v>
      </c>
    </row>
    <row r="73" spans="1:10" ht="27" customHeight="1" x14ac:dyDescent="0.25">
      <c r="A73" s="42">
        <v>42891</v>
      </c>
      <c r="B73" s="45" t="str">
        <f>TEXT(A73,"GGGG")</f>
        <v>Pazartesi</v>
      </c>
      <c r="C73" s="36" t="str">
        <f>VLOOKUP(I73,veri!A$1:E$986,3,TRUE)</f>
        <v>SELÇUKLU</v>
      </c>
      <c r="D73" s="37" t="str">
        <f>VLOOKUP(I73,veri!A$1:E$986,4,TRUE)</f>
        <v>NEJDET DUMAN - 0530 345 95 70</v>
      </c>
      <c r="E73" s="37" t="str">
        <f>VLOOKUP(I73,veri!A$1:E$986,5,TRUE)</f>
        <v>FATİH İŞ - 0543 818 47 30</v>
      </c>
      <c r="F73" s="31"/>
      <c r="G73" s="38">
        <v>0.5625</v>
      </c>
      <c r="H73" s="38">
        <f t="shared" si="9"/>
        <v>0.59375</v>
      </c>
      <c r="I73" s="39">
        <v>91</v>
      </c>
      <c r="J73" s="35">
        <v>3.125E-2</v>
      </c>
    </row>
    <row r="74" spans="1:10" ht="27" customHeight="1" x14ac:dyDescent="0.25">
      <c r="A74" s="43"/>
      <c r="B74" s="46"/>
      <c r="C74" s="36" t="str">
        <f>VLOOKUP(I74,veri!A$1:E$986,3,TRUE)</f>
        <v>SELÇUKLU</v>
      </c>
      <c r="D74" s="37" t="str">
        <f>VLOOKUP(I74,veri!A$1:E$986,4,TRUE)</f>
        <v>VELİ ÜRGÜPLÜ - 0505 305 96 82</v>
      </c>
      <c r="E74" s="37" t="str">
        <f>VLOOKUP(I74,veri!A$1:E$986,5,TRUE)</f>
        <v>HACI MEHMET KAYAALP - 0536 684 96 51</v>
      </c>
      <c r="F74" s="31"/>
      <c r="G74" s="38">
        <f>H73</f>
        <v>0.59375</v>
      </c>
      <c r="H74" s="38">
        <f t="shared" si="9"/>
        <v>0.625</v>
      </c>
      <c r="I74" s="39">
        <v>92</v>
      </c>
      <c r="J74" s="35">
        <v>3.125E-2</v>
      </c>
    </row>
    <row r="75" spans="1:10" ht="27" customHeight="1" x14ac:dyDescent="0.25">
      <c r="A75" s="43"/>
      <c r="B75" s="46"/>
      <c r="C75" s="36" t="str">
        <f>VLOOKUP(I75,veri!A$1:E$986,3,TRUE)</f>
        <v>SELÇUKLU</v>
      </c>
      <c r="D75" s="37" t="str">
        <f>VLOOKUP(I75,veri!A$1:E$986,4,TRUE)</f>
        <v>RECEP ÖZDEMİR - 0534 312 14 61</v>
      </c>
      <c r="E75" s="37" t="str">
        <f>VLOOKUP(I75,veri!A$1:E$986,5,TRUE)</f>
        <v>MEHMET BOZ - 0535 675 05 79</v>
      </c>
      <c r="F75" s="37"/>
      <c r="G75" s="38">
        <f>H74</f>
        <v>0.625</v>
      </c>
      <c r="H75" s="38">
        <f t="shared" si="9"/>
        <v>0.65625</v>
      </c>
      <c r="I75" s="39">
        <v>93</v>
      </c>
      <c r="J75" s="35">
        <v>3.125E-2</v>
      </c>
    </row>
    <row r="76" spans="1:10" ht="27" customHeight="1" x14ac:dyDescent="0.25">
      <c r="A76" s="43"/>
      <c r="B76" s="46"/>
      <c r="C76" s="36" t="str">
        <f>VLOOKUP(I76,veri!A$1:E$986,3,TRUE)</f>
        <v>SELÇUKLU</v>
      </c>
      <c r="D76" s="37" t="str">
        <f>VLOOKUP(I76,veri!A$1:E$986,4,TRUE)</f>
        <v>SAMİ BOZBURUN - 0538 743 32 96</v>
      </c>
      <c r="E76" s="37" t="str">
        <f>VLOOKUP(I76,veri!A$1:E$986,5,TRUE)</f>
        <v>KENAN POLAT - 0536 876 42 21</v>
      </c>
      <c r="F76" s="37"/>
      <c r="G76" s="38">
        <f>H75</f>
        <v>0.65625</v>
      </c>
      <c r="H76" s="38">
        <f t="shared" si="9"/>
        <v>0.6875</v>
      </c>
      <c r="I76" s="39">
        <v>94</v>
      </c>
      <c r="J76" s="35">
        <v>3.125E-2</v>
      </c>
    </row>
    <row r="77" spans="1:10" ht="27" customHeight="1" x14ac:dyDescent="0.25">
      <c r="A77" s="43"/>
      <c r="B77" s="46"/>
      <c r="C77" s="48" t="s">
        <v>125</v>
      </c>
      <c r="D77" s="49"/>
      <c r="E77" s="49"/>
      <c r="F77" s="49"/>
      <c r="G77" s="49"/>
      <c r="H77" s="50"/>
      <c r="I77" s="34"/>
      <c r="J77" s="35">
        <v>1.0347222222222223</v>
      </c>
    </row>
    <row r="78" spans="1:10" ht="27" customHeight="1" x14ac:dyDescent="0.25">
      <c r="A78" s="43"/>
      <c r="B78" s="46"/>
      <c r="C78" s="36" t="str">
        <f>VLOOKUP(I78,veri!A$1:E$986,3,TRUE)</f>
        <v>SELÇUKLU</v>
      </c>
      <c r="D78" s="37" t="str">
        <f>VLOOKUP(I78,veri!A$1:E$986,4,TRUE)</f>
        <v>ALİ İHSAN GÜLER - 0533 250 34 14</v>
      </c>
      <c r="E78" s="37" t="str">
        <f>VLOOKUP(I78,veri!A$1:E$986,5,TRUE)</f>
        <v>MEVLÜT BÜYÜKAVCIOĞLU - 0536 552 13 36</v>
      </c>
      <c r="F78" s="37"/>
      <c r="G78" s="38">
        <f>H76+J77</f>
        <v>1.7222222222222223</v>
      </c>
      <c r="H78" s="38">
        <f t="shared" ref="H78:H83" si="10">G78+J78</f>
        <v>1.7465277777777779</v>
      </c>
      <c r="I78" s="39">
        <v>95</v>
      </c>
      <c r="J78" s="40">
        <v>2.4305555555555556E-2</v>
      </c>
    </row>
    <row r="79" spans="1:10" ht="27" customHeight="1" x14ac:dyDescent="0.25">
      <c r="A79" s="44"/>
      <c r="B79" s="47"/>
      <c r="C79" s="36" t="str">
        <f>VLOOKUP(I79,veri!A$1:E$986,3,TRUE)</f>
        <v>SELÇUKLU</v>
      </c>
      <c r="D79" s="37" t="str">
        <f>VLOOKUP(I79,veri!A$1:E$986,4,TRUE)</f>
        <v>BİLAL ÖKSÜZOĞLU - 0537 628 06 37</v>
      </c>
      <c r="E79" s="37" t="str">
        <f>VLOOKUP(I79,veri!A$1:E$986,5,TRUE)</f>
        <v>MEVLÜT DEMİRBAŞ - 0537 603 06 27</v>
      </c>
      <c r="F79" s="37"/>
      <c r="G79" s="38">
        <f>H78</f>
        <v>1.7465277777777779</v>
      </c>
      <c r="H79" s="38">
        <f t="shared" si="10"/>
        <v>1.7708333333333335</v>
      </c>
      <c r="I79" s="39">
        <v>96</v>
      </c>
      <c r="J79" s="40">
        <v>2.4305555555555556E-2</v>
      </c>
    </row>
    <row r="80" spans="1:10" ht="27" customHeight="1" x14ac:dyDescent="0.25">
      <c r="A80" s="42">
        <v>42892</v>
      </c>
      <c r="B80" s="45" t="str">
        <f>TEXT(A80,"GGGG")</f>
        <v>Salı</v>
      </c>
      <c r="C80" s="36" t="str">
        <f>VLOOKUP(I80,veri!A$1:E$986,3,TRUE)</f>
        <v>SELÇUKLU</v>
      </c>
      <c r="D80" s="37" t="str">
        <f>VLOOKUP(I80,veri!A$1:E$986,4,TRUE)</f>
        <v>MUSTAFA DURAN - 0533 544 47 35</v>
      </c>
      <c r="E80" s="37" t="str">
        <f>VLOOKUP(I80,veri!A$1:E$986,5,TRUE)</f>
        <v>MUAMMER KIVANÇ - 0532 250 56 58</v>
      </c>
      <c r="F80" s="31"/>
      <c r="G80" s="38">
        <v>0.5625</v>
      </c>
      <c r="H80" s="38">
        <f t="shared" si="10"/>
        <v>0.59375</v>
      </c>
      <c r="I80" s="39">
        <v>97</v>
      </c>
      <c r="J80" s="35">
        <v>3.125E-2</v>
      </c>
    </row>
    <row r="81" spans="1:10" ht="27" customHeight="1" x14ac:dyDescent="0.25">
      <c r="A81" s="43"/>
      <c r="B81" s="46"/>
      <c r="C81" s="36" t="str">
        <f>VLOOKUP(I81,veri!A$1:E$986,3,TRUE)</f>
        <v>SELÇUKLU</v>
      </c>
      <c r="D81" s="37" t="str">
        <f>VLOOKUP(I81,veri!A$1:E$986,4,TRUE)</f>
        <v>MUHSİN ÖZBAKIR - 0544 255 11 70</v>
      </c>
      <c r="E81" s="37" t="str">
        <f>VLOOKUP(I81,veri!A$1:E$986,5,TRUE)</f>
        <v>İSA ŞİMŞEK - 0544 450 37 94</v>
      </c>
      <c r="F81" s="31"/>
      <c r="G81" s="38">
        <f>H80</f>
        <v>0.59375</v>
      </c>
      <c r="H81" s="38">
        <f t="shared" si="10"/>
        <v>0.625</v>
      </c>
      <c r="I81" s="39">
        <v>98</v>
      </c>
      <c r="J81" s="35">
        <v>3.125E-2</v>
      </c>
    </row>
    <row r="82" spans="1:10" ht="27" customHeight="1" x14ac:dyDescent="0.25">
      <c r="A82" s="43"/>
      <c r="B82" s="46"/>
      <c r="C82" s="36" t="str">
        <f>VLOOKUP(I82,veri!A$1:E$986,3,TRUE)</f>
        <v>SELÇUKLU</v>
      </c>
      <c r="D82" s="37" t="str">
        <f>VLOOKUP(I82,veri!A$1:E$986,4,TRUE)</f>
        <v>HALİL TOGAY - 0535 555 74 58</v>
      </c>
      <c r="E82" s="37" t="str">
        <f>VLOOKUP(I82,veri!A$1:E$986,5,TRUE)</f>
        <v>NURULLAH ŞENER - 0506 925 77 45</v>
      </c>
      <c r="F82" s="37"/>
      <c r="G82" s="38">
        <f>H81</f>
        <v>0.625</v>
      </c>
      <c r="H82" s="38">
        <f t="shared" si="10"/>
        <v>0.65625</v>
      </c>
      <c r="I82" s="39">
        <v>99</v>
      </c>
      <c r="J82" s="35">
        <v>3.125E-2</v>
      </c>
    </row>
    <row r="83" spans="1:10" ht="27" customHeight="1" x14ac:dyDescent="0.25">
      <c r="A83" s="43"/>
      <c r="B83" s="46"/>
      <c r="C83" s="36" t="str">
        <f>VLOOKUP(I83,veri!A$1:E$986,3,TRUE)</f>
        <v>SELÇUKLU</v>
      </c>
      <c r="D83" s="37" t="str">
        <f>VLOOKUP(I83,veri!A$1:E$986,4,TRUE)</f>
        <v>ABDULKERİM TEMİZCAN - 0507 359 10 53</v>
      </c>
      <c r="E83" s="37" t="str">
        <f>VLOOKUP(I83,veri!A$1:E$986,5,TRUE)</f>
        <v>LOKMAN AYDOĞAN - 0555 300 60 33</v>
      </c>
      <c r="F83" s="37"/>
      <c r="G83" s="38">
        <f>H82</f>
        <v>0.65625</v>
      </c>
      <c r="H83" s="38">
        <f t="shared" si="10"/>
        <v>0.6875</v>
      </c>
      <c r="I83" s="39">
        <v>100</v>
      </c>
      <c r="J83" s="35">
        <v>3.125E-2</v>
      </c>
    </row>
    <row r="84" spans="1:10" ht="27" customHeight="1" x14ac:dyDescent="0.25">
      <c r="A84" s="43"/>
      <c r="B84" s="46"/>
      <c r="C84" s="48" t="s">
        <v>125</v>
      </c>
      <c r="D84" s="49"/>
      <c r="E84" s="49"/>
      <c r="F84" s="49"/>
      <c r="G84" s="49"/>
      <c r="H84" s="50"/>
      <c r="I84" s="34"/>
      <c r="J84" s="35">
        <v>1.0347222222222223</v>
      </c>
    </row>
    <row r="85" spans="1:10" ht="27" customHeight="1" x14ac:dyDescent="0.25">
      <c r="A85" s="43"/>
      <c r="B85" s="46"/>
      <c r="C85" s="36" t="str">
        <f>VLOOKUP(I85,veri!A$1:E$986,3,TRUE)</f>
        <v>SELÇUKLU</v>
      </c>
      <c r="D85" s="37" t="str">
        <f>VLOOKUP(I85,veri!A$1:E$986,4,TRUE)</f>
        <v>HÜSEYİN SAMİ KALAYCI - 0554 335 07 24</v>
      </c>
      <c r="E85" s="37" t="str">
        <f>VLOOKUP(I85,veri!A$1:E$986,5,TRUE)</f>
        <v>ÖMER FARUK APAYDIN - 0 533 812 20 03</v>
      </c>
      <c r="F85" s="37"/>
      <c r="G85" s="38">
        <f>H83+J84</f>
        <v>1.7222222222222223</v>
      </c>
      <c r="H85" s="38">
        <f t="shared" ref="H85:H90" si="11">G85+J85</f>
        <v>1.7465277777777779</v>
      </c>
      <c r="I85" s="39">
        <v>101</v>
      </c>
      <c r="J85" s="40">
        <v>2.4305555555555556E-2</v>
      </c>
    </row>
    <row r="86" spans="1:10" ht="27" customHeight="1" x14ac:dyDescent="0.25">
      <c r="A86" s="44"/>
      <c r="B86" s="47"/>
      <c r="C86" s="36" t="str">
        <f>VLOOKUP(I86,veri!A$1:E$986,3,TRUE)</f>
        <v>SELÇUKLU</v>
      </c>
      <c r="D86" s="37" t="str">
        <f>VLOOKUP(I86,veri!A$1:E$986,4,TRUE)</f>
        <v>İBRAHİM ÇIĞIR - 0536 319 90 58</v>
      </c>
      <c r="E86" s="37" t="str">
        <f>VLOOKUP(I86,veri!A$1:E$986,5,TRUE)</f>
        <v>RAHİM VARIŞ - 0535 787 90 86</v>
      </c>
      <c r="F86" s="37"/>
      <c r="G86" s="38">
        <f>H85</f>
        <v>1.7465277777777779</v>
      </c>
      <c r="H86" s="38">
        <f t="shared" si="11"/>
        <v>1.7708333333333335</v>
      </c>
      <c r="I86" s="39">
        <v>102</v>
      </c>
      <c r="J86" s="40">
        <v>2.4305555555555556E-2</v>
      </c>
    </row>
    <row r="87" spans="1:10" ht="27" customHeight="1" x14ac:dyDescent="0.25">
      <c r="A87" s="42">
        <v>42893</v>
      </c>
      <c r="B87" s="45" t="str">
        <f>TEXT(A87,"GGGG")</f>
        <v>Çarşamba</v>
      </c>
      <c r="C87" s="36" t="str">
        <f>VLOOKUP(I87,veri!A$1:E$986,3,TRUE)</f>
        <v>SELÇUKLU</v>
      </c>
      <c r="D87" s="37" t="str">
        <f>VLOOKUP(I87,veri!A$1:E$986,4,TRUE)</f>
        <v>RESUL YETİŞ - 0536 635 27 84</v>
      </c>
      <c r="E87" s="37" t="str">
        <f>VLOOKUP(I87,veri!A$1:E$986,5,TRUE)</f>
        <v>MUSTAFA AKIN - 05386085352</v>
      </c>
      <c r="F87" s="31"/>
      <c r="G87" s="38">
        <v>0.5625</v>
      </c>
      <c r="H87" s="38">
        <f t="shared" si="11"/>
        <v>0.59375</v>
      </c>
      <c r="I87" s="39">
        <v>103</v>
      </c>
      <c r="J87" s="35">
        <v>3.125E-2</v>
      </c>
    </row>
    <row r="88" spans="1:10" ht="27" customHeight="1" x14ac:dyDescent="0.25">
      <c r="A88" s="43"/>
      <c r="B88" s="46"/>
      <c r="C88" s="36" t="str">
        <f>VLOOKUP(I88,veri!A$1:E$986,3,TRUE)</f>
        <v>SELÇUKLU</v>
      </c>
      <c r="D88" s="37" t="str">
        <f>VLOOKUP(I88,veri!A$1:E$986,4,TRUE)</f>
        <v>EKREM KARAKOÇ - 0507 310 73 35</v>
      </c>
      <c r="E88" s="37" t="str">
        <f>VLOOKUP(I88,veri!A$1:E$986,5,TRUE)</f>
        <v>AHMET ATIF UZUN - 0533 683 05 17</v>
      </c>
      <c r="F88" s="31"/>
      <c r="G88" s="38">
        <f>H87</f>
        <v>0.59375</v>
      </c>
      <c r="H88" s="38">
        <f t="shared" si="11"/>
        <v>0.625</v>
      </c>
      <c r="I88" s="39">
        <v>104</v>
      </c>
      <c r="J88" s="35">
        <v>3.125E-2</v>
      </c>
    </row>
    <row r="89" spans="1:10" ht="27" customHeight="1" x14ac:dyDescent="0.25">
      <c r="A89" s="43"/>
      <c r="B89" s="46"/>
      <c r="C89" s="36" t="str">
        <f>VLOOKUP(I89,veri!A$1:E$986,3,TRUE)</f>
        <v>SELÇUKLU</v>
      </c>
      <c r="D89" s="37" t="str">
        <f>VLOOKUP(I89,veri!A$1:E$986,4,TRUE)</f>
        <v>MURAT KAVUNCU - 0536 337 52 50</v>
      </c>
      <c r="E89" s="37" t="str">
        <f>VLOOKUP(I89,veri!A$1:E$986,5,TRUE)</f>
        <v>ALİ EMRE KÜÇÜKSUCU - 0533 542 44 43</v>
      </c>
      <c r="F89" s="37"/>
      <c r="G89" s="38">
        <f>H88</f>
        <v>0.625</v>
      </c>
      <c r="H89" s="38">
        <f t="shared" si="11"/>
        <v>0.65625</v>
      </c>
      <c r="I89" s="39">
        <v>105</v>
      </c>
      <c r="J89" s="35">
        <v>3.125E-2</v>
      </c>
    </row>
    <row r="90" spans="1:10" ht="27" customHeight="1" x14ac:dyDescent="0.25">
      <c r="A90" s="43"/>
      <c r="B90" s="46"/>
      <c r="C90" s="36" t="str">
        <f>VLOOKUP(I90,veri!A$1:E$986,3,TRUE)</f>
        <v>SELÇUKLU</v>
      </c>
      <c r="D90" s="37" t="str">
        <f>VLOOKUP(I90,veri!A$1:E$986,4,TRUE)</f>
        <v>MEHMET AKİF BALCI - 05542978833</v>
      </c>
      <c r="E90" s="37" t="str">
        <f>VLOOKUP(I90,veri!A$1:E$986,5,TRUE)</f>
        <v>NURİ ÇINAR - 0505 581 00 44</v>
      </c>
      <c r="F90" s="37"/>
      <c r="G90" s="38">
        <f>H89</f>
        <v>0.65625</v>
      </c>
      <c r="H90" s="38">
        <f t="shared" si="11"/>
        <v>0.6875</v>
      </c>
      <c r="I90" s="39">
        <v>106</v>
      </c>
      <c r="J90" s="35">
        <v>3.125E-2</v>
      </c>
    </row>
    <row r="91" spans="1:10" ht="27" customHeight="1" x14ac:dyDescent="0.25">
      <c r="A91" s="43"/>
      <c r="B91" s="46"/>
      <c r="C91" s="48" t="s">
        <v>125</v>
      </c>
      <c r="D91" s="49"/>
      <c r="E91" s="49"/>
      <c r="F91" s="49"/>
      <c r="G91" s="49"/>
      <c r="H91" s="50"/>
      <c r="I91" s="34"/>
      <c r="J91" s="35">
        <v>1.0347222222222223</v>
      </c>
    </row>
    <row r="92" spans="1:10" ht="27" customHeight="1" x14ac:dyDescent="0.25">
      <c r="A92" s="43"/>
      <c r="B92" s="46"/>
      <c r="C92" s="36" t="str">
        <f>VLOOKUP(I92,veri!A$1:E$986,3,TRUE)</f>
        <v>SELÇUKLU</v>
      </c>
      <c r="D92" s="37" t="str">
        <f>VLOOKUP(I92,veri!A$1:E$986,4,TRUE)</f>
        <v>ÖMER FARUK GÜN - 0535 733 82 10</v>
      </c>
      <c r="E92" s="37" t="str">
        <f>VLOOKUP(I92,veri!A$1:E$986,5,TRUE)</f>
        <v>NESİP PARLAK - 0537 593 52 89</v>
      </c>
      <c r="F92" s="37"/>
      <c r="G92" s="38">
        <f>H90+J91</f>
        <v>1.7222222222222223</v>
      </c>
      <c r="H92" s="38">
        <f t="shared" ref="H92:H97" si="12">G92+J92</f>
        <v>1.7465277777777779</v>
      </c>
      <c r="I92" s="39">
        <v>107</v>
      </c>
      <c r="J92" s="40">
        <v>2.4305555555555556E-2</v>
      </c>
    </row>
    <row r="93" spans="1:10" ht="27" customHeight="1" x14ac:dyDescent="0.25">
      <c r="A93" s="44"/>
      <c r="B93" s="47"/>
      <c r="C93" s="36" t="str">
        <f>VLOOKUP(I93,veri!A$1:E$986,3,TRUE)</f>
        <v>SELÇUKLU</v>
      </c>
      <c r="D93" s="37" t="str">
        <f>VLOOKUP(I93,veri!A$1:E$986,4,TRUE)</f>
        <v>HALİL İBRAHİM CANDAN - 0536 623 21 00</v>
      </c>
      <c r="E93" s="37" t="str">
        <f>VLOOKUP(I93,veri!A$1:E$986,5,TRUE)</f>
        <v>MEHMET KARATAŞ - 0536 278 33 06</v>
      </c>
      <c r="F93" s="37"/>
      <c r="G93" s="38">
        <f>H92</f>
        <v>1.7465277777777779</v>
      </c>
      <c r="H93" s="38">
        <f t="shared" si="12"/>
        <v>1.7708333333333335</v>
      </c>
      <c r="I93" s="39">
        <v>108</v>
      </c>
      <c r="J93" s="40">
        <v>2.4305555555555556E-2</v>
      </c>
    </row>
    <row r="94" spans="1:10" ht="27" customHeight="1" x14ac:dyDescent="0.25">
      <c r="A94" s="42">
        <v>42894</v>
      </c>
      <c r="B94" s="45" t="str">
        <f>TEXT(A94,"GGGG")</f>
        <v>Perşembe</v>
      </c>
      <c r="C94" s="36" t="str">
        <f>VLOOKUP(I94,veri!A$1:E$986,3,TRUE)</f>
        <v>SELÇUKLU</v>
      </c>
      <c r="D94" s="37" t="str">
        <f>VLOOKUP(I94,veri!A$1:E$986,4,TRUE)</f>
        <v>BAYRAM SÜREKLİ - 0505 656 02 95</v>
      </c>
      <c r="E94" s="37" t="str">
        <f>VLOOKUP(I94,veri!A$1:E$986,5,TRUE)</f>
        <v>MUHAMMET BATTAL UYSAL - 0536 961 39 94</v>
      </c>
      <c r="F94" s="31"/>
      <c r="G94" s="38">
        <v>0.5625</v>
      </c>
      <c r="H94" s="38">
        <f t="shared" si="12"/>
        <v>0.59375</v>
      </c>
      <c r="I94" s="39">
        <v>109</v>
      </c>
      <c r="J94" s="35">
        <v>3.125E-2</v>
      </c>
    </row>
    <row r="95" spans="1:10" ht="27" customHeight="1" x14ac:dyDescent="0.25">
      <c r="A95" s="43"/>
      <c r="B95" s="46"/>
      <c r="C95" s="36" t="str">
        <f>VLOOKUP(I95,veri!A$1:E$986,3,TRUE)</f>
        <v>KARATAY</v>
      </c>
      <c r="D95" s="37" t="str">
        <f>VLOOKUP(I95,veri!A$1:E$986,4,TRUE)</f>
        <v>ABDUSSANİT İNAN - 554 721 39 43</v>
      </c>
      <c r="E95" s="37" t="str">
        <f>VLOOKUP(I95,veri!A$1:E$986,5,TRUE)</f>
        <v>METİN ÖZKULU - 538 718 10 79</v>
      </c>
      <c r="F95" s="31"/>
      <c r="G95" s="38">
        <f>H94</f>
        <v>0.59375</v>
      </c>
      <c r="H95" s="38">
        <f t="shared" si="12"/>
        <v>0.625</v>
      </c>
      <c r="I95" s="39">
        <v>1</v>
      </c>
      <c r="J95" s="35">
        <v>3.125E-2</v>
      </c>
    </row>
    <row r="96" spans="1:10" ht="27" customHeight="1" x14ac:dyDescent="0.25">
      <c r="A96" s="43"/>
      <c r="B96" s="46"/>
      <c r="C96" s="36" t="str">
        <f>VLOOKUP(I96,veri!A$1:E$986,3,TRUE)</f>
        <v>KARATAY</v>
      </c>
      <c r="D96" s="37" t="str">
        <f>VLOOKUP(I96,veri!A$1:E$986,4,TRUE)</f>
        <v>ALİ ERDOĞAN - 536 934 83 55</v>
      </c>
      <c r="E96" s="37" t="str">
        <f>VLOOKUP(I96,veri!A$1:E$986,5,TRUE)</f>
        <v>M. BAKİ AKDENİZ - 530 528 33 86</v>
      </c>
      <c r="F96" s="37"/>
      <c r="G96" s="38">
        <f>H95</f>
        <v>0.625</v>
      </c>
      <c r="H96" s="38">
        <f t="shared" si="12"/>
        <v>0.65625</v>
      </c>
      <c r="I96" s="39">
        <v>2</v>
      </c>
      <c r="J96" s="35">
        <v>3.125E-2</v>
      </c>
    </row>
    <row r="97" spans="1:10" ht="27" customHeight="1" x14ac:dyDescent="0.25">
      <c r="A97" s="43"/>
      <c r="B97" s="46"/>
      <c r="C97" s="36" t="str">
        <f>VLOOKUP(I97,veri!A$1:E$986,3,TRUE)</f>
        <v>KARATAY</v>
      </c>
      <c r="D97" s="37" t="str">
        <f>VLOOKUP(I97,veri!A$1:E$986,4,TRUE)</f>
        <v>ALİ İNAL - 538 644 18 75</v>
      </c>
      <c r="E97" s="37" t="str">
        <f>VLOOKUP(I97,veri!A$1:E$986,5,TRUE)</f>
        <v>MUHAMMET AKSAK - 532 590 42 05</v>
      </c>
      <c r="F97" s="37"/>
      <c r="G97" s="38">
        <f>H96</f>
        <v>0.65625</v>
      </c>
      <c r="H97" s="38">
        <f t="shared" si="12"/>
        <v>0.6875</v>
      </c>
      <c r="I97" s="39">
        <v>3</v>
      </c>
      <c r="J97" s="35">
        <v>3.125E-2</v>
      </c>
    </row>
    <row r="98" spans="1:10" ht="27" customHeight="1" x14ac:dyDescent="0.25">
      <c r="A98" s="43"/>
      <c r="B98" s="46"/>
      <c r="C98" s="48" t="s">
        <v>125</v>
      </c>
      <c r="D98" s="49"/>
      <c r="E98" s="49"/>
      <c r="F98" s="49"/>
      <c r="G98" s="49"/>
      <c r="H98" s="50"/>
      <c r="I98" s="34"/>
      <c r="J98" s="35">
        <v>1.0347222222222223</v>
      </c>
    </row>
    <row r="99" spans="1:10" ht="27" customHeight="1" x14ac:dyDescent="0.25">
      <c r="A99" s="43"/>
      <c r="B99" s="46"/>
      <c r="C99" s="36" t="str">
        <f>VLOOKUP(I99,veri!A$1:E$986,3,TRUE)</f>
        <v>KARATAY</v>
      </c>
      <c r="D99" s="37" t="str">
        <f>VLOOKUP(I99,veri!A$1:E$986,4,TRUE)</f>
        <v>ALİ KIYAK - 531 356 14 33</v>
      </c>
      <c r="E99" s="37" t="str">
        <f>VLOOKUP(I99,veri!A$1:E$986,5,TRUE)</f>
        <v>MUSA ATCI - 533 553 54 86</v>
      </c>
      <c r="F99" s="37"/>
      <c r="G99" s="38">
        <f>H97+J98</f>
        <v>1.7222222222222223</v>
      </c>
      <c r="H99" s="38">
        <f t="shared" ref="H99:H104" si="13">G99+J99</f>
        <v>1.7465277777777779</v>
      </c>
      <c r="I99" s="39">
        <v>4</v>
      </c>
      <c r="J99" s="40">
        <v>2.4305555555555556E-2</v>
      </c>
    </row>
    <row r="100" spans="1:10" ht="27" customHeight="1" x14ac:dyDescent="0.25">
      <c r="A100" s="44"/>
      <c r="B100" s="47"/>
      <c r="C100" s="36" t="str">
        <f>VLOOKUP(I100,veri!A$1:E$986,3,TRUE)</f>
        <v>KARATAY</v>
      </c>
      <c r="D100" s="37" t="str">
        <f>VLOOKUP(I100,veri!A$1:E$986,4,TRUE)</f>
        <v>DURMUŞ ALİ MUTLU - 533 815 27 15</v>
      </c>
      <c r="E100" s="37" t="str">
        <f>VLOOKUP(I100,veri!A$1:E$986,5,TRUE)</f>
        <v>MUSTAFA BABAT - 539 881 39 88</v>
      </c>
      <c r="F100" s="37"/>
      <c r="G100" s="38">
        <f>H99</f>
        <v>1.7465277777777779</v>
      </c>
      <c r="H100" s="38">
        <f t="shared" si="13"/>
        <v>1.7708333333333335</v>
      </c>
      <c r="I100" s="39">
        <v>5</v>
      </c>
      <c r="J100" s="40">
        <v>2.4305555555555556E-2</v>
      </c>
    </row>
    <row r="101" spans="1:10" ht="27" customHeight="1" x14ac:dyDescent="0.25">
      <c r="A101" s="42">
        <v>42895</v>
      </c>
      <c r="B101" s="45" t="str">
        <f>TEXT(A101,"GGGG")</f>
        <v>Cuma</v>
      </c>
      <c r="C101" s="36" t="str">
        <f>VLOOKUP(I101,veri!A$1:E$986,3,TRUE)</f>
        <v>KARATAY</v>
      </c>
      <c r="D101" s="37" t="str">
        <f>VLOOKUP(I101,veri!A$1:E$986,4,TRUE)</f>
        <v>EROL KAYA - 534 218 57 87</v>
      </c>
      <c r="E101" s="37" t="str">
        <f>VLOOKUP(I101,veri!A$1:E$986,5,TRUE)</f>
        <v>MUSTAFA CAN - 537 775 84 57</v>
      </c>
      <c r="F101" s="31"/>
      <c r="G101" s="38">
        <v>0.5625</v>
      </c>
      <c r="H101" s="38">
        <f t="shared" si="13"/>
        <v>0.59375</v>
      </c>
      <c r="I101" s="39">
        <v>6</v>
      </c>
      <c r="J101" s="35">
        <v>3.125E-2</v>
      </c>
    </row>
    <row r="102" spans="1:10" ht="27" customHeight="1" x14ac:dyDescent="0.25">
      <c r="A102" s="43"/>
      <c r="B102" s="46"/>
      <c r="C102" s="36" t="str">
        <f>VLOOKUP(I102,veri!A$1:E$986,3,TRUE)</f>
        <v>KARATAY</v>
      </c>
      <c r="D102" s="37" t="str">
        <f>VLOOKUP(I102,veri!A$1:E$986,4,TRUE)</f>
        <v>HALİL İBRAHİM ÜREN - 542 600 22 83</v>
      </c>
      <c r="E102" s="37" t="str">
        <f>VLOOKUP(I102,veri!A$1:E$986,5,TRUE)</f>
        <v>MUSTAFA KESEK - 506 391 75 60</v>
      </c>
      <c r="F102" s="31"/>
      <c r="G102" s="38">
        <f>H101</f>
        <v>0.59375</v>
      </c>
      <c r="H102" s="38">
        <f t="shared" si="13"/>
        <v>0.625</v>
      </c>
      <c r="I102" s="39">
        <v>7</v>
      </c>
      <c r="J102" s="35">
        <v>3.125E-2</v>
      </c>
    </row>
    <row r="103" spans="1:10" ht="27" customHeight="1" x14ac:dyDescent="0.25">
      <c r="A103" s="43"/>
      <c r="B103" s="46"/>
      <c r="C103" s="36" t="str">
        <f>VLOOKUP(I103,veri!A$1:E$986,3,TRUE)</f>
        <v>KARATAY</v>
      </c>
      <c r="D103" s="37" t="str">
        <f>VLOOKUP(I103,veri!A$1:E$986,4,TRUE)</f>
        <v>H. İBRAHİM YUMUŞAK - 537 923 11 33</v>
      </c>
      <c r="E103" s="37" t="str">
        <f>VLOOKUP(I103,veri!A$1:E$986,5,TRUE)</f>
        <v>NİYAZİ TUĞYAN - 543 462 78 83</v>
      </c>
      <c r="F103" s="37"/>
      <c r="G103" s="38">
        <f>H102</f>
        <v>0.625</v>
      </c>
      <c r="H103" s="38">
        <f t="shared" si="13"/>
        <v>0.65625</v>
      </c>
      <c r="I103" s="39">
        <v>8</v>
      </c>
      <c r="J103" s="35">
        <v>3.125E-2</v>
      </c>
    </row>
    <row r="104" spans="1:10" ht="27" customHeight="1" x14ac:dyDescent="0.25">
      <c r="A104" s="43"/>
      <c r="B104" s="46"/>
      <c r="C104" s="36" t="str">
        <f>VLOOKUP(I104,veri!A$1:E$986,3,TRUE)</f>
        <v>KARATAY</v>
      </c>
      <c r="D104" s="37" t="str">
        <f>VLOOKUP(I104,veri!A$1:E$986,4,TRUE)</f>
        <v>HASAN ÇİFTÇİ - 555 682 27 95</v>
      </c>
      <c r="E104" s="37" t="str">
        <f>VLOOKUP(I104,veri!A$1:E$986,5,TRUE)</f>
        <v>ORHAN ŞİMŞEK - 543 480 64 93</v>
      </c>
      <c r="F104" s="37"/>
      <c r="G104" s="38">
        <f>H103</f>
        <v>0.65625</v>
      </c>
      <c r="H104" s="38">
        <f t="shared" si="13"/>
        <v>0.6875</v>
      </c>
      <c r="I104" s="39">
        <v>9</v>
      </c>
      <c r="J104" s="35">
        <v>3.125E-2</v>
      </c>
    </row>
    <row r="105" spans="1:10" ht="27" customHeight="1" x14ac:dyDescent="0.25">
      <c r="A105" s="43"/>
      <c r="B105" s="46"/>
      <c r="C105" s="48" t="s">
        <v>125</v>
      </c>
      <c r="D105" s="49"/>
      <c r="E105" s="49"/>
      <c r="F105" s="49"/>
      <c r="G105" s="49"/>
      <c r="H105" s="50"/>
      <c r="I105" s="34"/>
      <c r="J105" s="35">
        <v>1.0347222222222223</v>
      </c>
    </row>
    <row r="106" spans="1:10" ht="27" customHeight="1" x14ac:dyDescent="0.25">
      <c r="A106" s="43"/>
      <c r="B106" s="46"/>
      <c r="C106" s="36" t="str">
        <f>VLOOKUP(I106,veri!A$1:E$986,3,TRUE)</f>
        <v>KARATAY</v>
      </c>
      <c r="D106" s="37" t="str">
        <f>VLOOKUP(I106,veri!A$1:E$986,4,TRUE)</f>
        <v>HÜSEYİN KURŞUNMADEN - 506 558 01 48</v>
      </c>
      <c r="E106" s="37" t="str">
        <f>VLOOKUP(I106,veri!A$1:E$986,5,TRUE)</f>
        <v>OSMAN İYİŞENYÜREK - 554 471 06 75</v>
      </c>
      <c r="F106" s="37"/>
      <c r="G106" s="38">
        <f>H104+J105</f>
        <v>1.7222222222222223</v>
      </c>
      <c r="H106" s="38">
        <f t="shared" ref="H106:H111" si="14">G106+J106</f>
        <v>1.7465277777777779</v>
      </c>
      <c r="I106" s="39">
        <v>10</v>
      </c>
      <c r="J106" s="40">
        <v>2.4305555555555556E-2</v>
      </c>
    </row>
    <row r="107" spans="1:10" ht="27" customHeight="1" x14ac:dyDescent="0.25">
      <c r="A107" s="44"/>
      <c r="B107" s="47"/>
      <c r="C107" s="36" t="str">
        <f>VLOOKUP(I107,veri!A$1:E$986,3,TRUE)</f>
        <v>KARATAY</v>
      </c>
      <c r="D107" s="37" t="str">
        <f>VLOOKUP(I107,veri!A$1:E$986,4,TRUE)</f>
        <v>HÜSEYİN ÜNLÜ - 542 393 83 66</v>
      </c>
      <c r="E107" s="37" t="str">
        <f>VLOOKUP(I107,veri!A$1:E$986,5,TRUE)</f>
        <v>SAMİ KIZMAZ - 545 575 82 45</v>
      </c>
      <c r="F107" s="37"/>
      <c r="G107" s="38">
        <f>H106</f>
        <v>1.7465277777777779</v>
      </c>
      <c r="H107" s="38">
        <f t="shared" si="14"/>
        <v>1.7708333333333335</v>
      </c>
      <c r="I107" s="39">
        <v>11</v>
      </c>
      <c r="J107" s="40">
        <v>2.4305555555555556E-2</v>
      </c>
    </row>
    <row r="108" spans="1:10" ht="27" customHeight="1" x14ac:dyDescent="0.25">
      <c r="A108" s="42">
        <v>42896</v>
      </c>
      <c r="B108" s="45" t="str">
        <f>TEXT(A108,"GGGG")</f>
        <v>Cumartesi</v>
      </c>
      <c r="C108" s="36" t="str">
        <f>VLOOKUP(I108,veri!A$1:E$986,3,TRUE)</f>
        <v>KARATAY</v>
      </c>
      <c r="D108" s="37" t="str">
        <f>VLOOKUP(I108,veri!A$1:E$986,4,TRUE)</f>
        <v>İDRİS ERDOĞAN - 535 884 55 45</v>
      </c>
      <c r="E108" s="37" t="str">
        <f>VLOOKUP(I108,veri!A$1:E$986,5,TRUE)</f>
        <v>YAKUP ÇEVREN - 555 886 47 64</v>
      </c>
      <c r="F108" s="31"/>
      <c r="G108" s="38">
        <v>0.5625</v>
      </c>
      <c r="H108" s="38">
        <f t="shared" si="14"/>
        <v>0.59375</v>
      </c>
      <c r="I108" s="39">
        <v>12</v>
      </c>
      <c r="J108" s="35">
        <v>3.125E-2</v>
      </c>
    </row>
    <row r="109" spans="1:10" ht="27" customHeight="1" x14ac:dyDescent="0.25">
      <c r="A109" s="43"/>
      <c r="B109" s="46"/>
      <c r="C109" s="36" t="str">
        <f>VLOOKUP(I109,veri!A$1:E$986,3,TRUE)</f>
        <v>KARATAY</v>
      </c>
      <c r="D109" s="37" t="str">
        <f>VLOOKUP(I109,veri!A$1:E$986,4,TRUE)</f>
        <v>İSMAİL HALICI - 533 934 66 44</v>
      </c>
      <c r="E109" s="37" t="str">
        <f>VLOOKUP(I109,veri!A$1:E$986,5,TRUE)</f>
        <v>YAKUP ÖNDER - 537 236 06 41</v>
      </c>
      <c r="F109" s="31"/>
      <c r="G109" s="38">
        <f>H108</f>
        <v>0.59375</v>
      </c>
      <c r="H109" s="38">
        <f t="shared" si="14"/>
        <v>0.625</v>
      </c>
      <c r="I109" s="39">
        <v>13</v>
      </c>
      <c r="J109" s="35">
        <v>3.125E-2</v>
      </c>
    </row>
    <row r="110" spans="1:10" ht="27" customHeight="1" x14ac:dyDescent="0.25">
      <c r="A110" s="43"/>
      <c r="B110" s="46"/>
      <c r="C110" s="36" t="str">
        <f>VLOOKUP(I110,veri!A$1:E$986,3,TRUE)</f>
        <v>KARATAY</v>
      </c>
      <c r="D110" s="37" t="str">
        <f>VLOOKUP(I110,veri!A$1:E$986,4,TRUE)</f>
        <v>KAMİL ÇELİK - 537 676 19 28</v>
      </c>
      <c r="E110" s="37" t="str">
        <f>VLOOKUP(I110,veri!A$1:E$986,5,TRUE)</f>
        <v>Y. KASIM ASLANBOĞA - 539 963 08 98</v>
      </c>
      <c r="F110" s="37"/>
      <c r="G110" s="38">
        <f>H109</f>
        <v>0.625</v>
      </c>
      <c r="H110" s="38">
        <f t="shared" si="14"/>
        <v>0.65625</v>
      </c>
      <c r="I110" s="39">
        <v>14</v>
      </c>
      <c r="J110" s="35">
        <v>3.125E-2</v>
      </c>
    </row>
    <row r="111" spans="1:10" ht="27" customHeight="1" x14ac:dyDescent="0.25">
      <c r="A111" s="43"/>
      <c r="B111" s="46"/>
      <c r="C111" s="36" t="str">
        <f>VLOOKUP(I111,veri!A$1:E$986,3,TRUE)</f>
        <v>KARATAY</v>
      </c>
      <c r="D111" s="37" t="str">
        <f>VLOOKUP(I111,veri!A$1:E$986,4,TRUE)</f>
        <v>MAHMUT SAMİ ÜNLÜ - 555 249 26 88</v>
      </c>
      <c r="E111" s="37" t="str">
        <f>VLOOKUP(I111,veri!A$1:E$986,5,TRUE)</f>
        <v>YAVUZ SELİM CEYLAN - 537 316 10 79</v>
      </c>
      <c r="F111" s="37"/>
      <c r="G111" s="38">
        <f>H110</f>
        <v>0.65625</v>
      </c>
      <c r="H111" s="38">
        <f t="shared" si="14"/>
        <v>0.6875</v>
      </c>
      <c r="I111" s="39">
        <v>15</v>
      </c>
      <c r="J111" s="35">
        <v>3.125E-2</v>
      </c>
    </row>
    <row r="112" spans="1:10" ht="27" customHeight="1" x14ac:dyDescent="0.25">
      <c r="A112" s="43"/>
      <c r="B112" s="46"/>
      <c r="C112" s="48" t="s">
        <v>125</v>
      </c>
      <c r="D112" s="49"/>
      <c r="E112" s="49"/>
      <c r="F112" s="49"/>
      <c r="G112" s="49"/>
      <c r="H112" s="50"/>
      <c r="I112" s="34"/>
      <c r="J112" s="35">
        <v>1.0347222222222223</v>
      </c>
    </row>
    <row r="113" spans="1:10" ht="27" customHeight="1" x14ac:dyDescent="0.25">
      <c r="A113" s="43"/>
      <c r="B113" s="46"/>
      <c r="C113" s="36" t="str">
        <f>VLOOKUP(I113,veri!A$1:E$986,3,TRUE)</f>
        <v>KARATAY</v>
      </c>
      <c r="D113" s="37" t="str">
        <f>VLOOKUP(I113,veri!A$1:E$986,4,TRUE)</f>
        <v>METİN ÖZKULU - 538 718 10 79</v>
      </c>
      <c r="E113" s="37" t="str">
        <f>VLOOKUP(I113,veri!A$1:E$986,5,TRUE)</f>
        <v>ABDUSSANİT İNAN - 554 721 39 43</v>
      </c>
      <c r="F113" s="37"/>
      <c r="G113" s="38">
        <f>H111+J112</f>
        <v>1.7222222222222223</v>
      </c>
      <c r="H113" s="38">
        <f t="shared" ref="H113:H118" si="15">G113+J113</f>
        <v>1.7465277777777779</v>
      </c>
      <c r="I113" s="39">
        <v>16</v>
      </c>
      <c r="J113" s="40">
        <v>2.4305555555555556E-2</v>
      </c>
    </row>
    <row r="114" spans="1:10" ht="27" customHeight="1" x14ac:dyDescent="0.25">
      <c r="A114" s="44"/>
      <c r="B114" s="47"/>
      <c r="C114" s="36" t="str">
        <f>VLOOKUP(I114,veri!A$1:E$986,3,TRUE)</f>
        <v>KARATAY</v>
      </c>
      <c r="D114" s="37" t="str">
        <f>VLOOKUP(I114,veri!A$1:E$986,4,TRUE)</f>
        <v>M. BAKİ AKDENİZ - 530 528 33 86</v>
      </c>
      <c r="E114" s="37" t="str">
        <f>VLOOKUP(I114,veri!A$1:E$986,5,TRUE)</f>
        <v>ALİ ERDOĞAN - 536 934 83 55</v>
      </c>
      <c r="F114" s="37"/>
      <c r="G114" s="38">
        <f>H113</f>
        <v>1.7465277777777779</v>
      </c>
      <c r="H114" s="38">
        <f t="shared" si="15"/>
        <v>1.7708333333333335</v>
      </c>
      <c r="I114" s="39">
        <v>17</v>
      </c>
      <c r="J114" s="40">
        <v>2.4305555555555556E-2</v>
      </c>
    </row>
    <row r="115" spans="1:10" ht="27" customHeight="1" x14ac:dyDescent="0.25">
      <c r="A115" s="42">
        <v>42897</v>
      </c>
      <c r="B115" s="45" t="str">
        <f>TEXT(A115,"GGGG")</f>
        <v>Pazar</v>
      </c>
      <c r="C115" s="36" t="str">
        <f>VLOOKUP(I115,veri!A$1:E$986,3,TRUE)</f>
        <v>KARATAY</v>
      </c>
      <c r="D115" s="37" t="str">
        <f>VLOOKUP(I115,veri!A$1:E$986,4,TRUE)</f>
        <v>MUHAMMET AKSAK - 532 590 42 05</v>
      </c>
      <c r="E115" s="37" t="str">
        <f>VLOOKUP(I115,veri!A$1:E$986,5,TRUE)</f>
        <v>ALİ İNAL - 538 644 18 75</v>
      </c>
      <c r="F115" s="31"/>
      <c r="G115" s="38">
        <v>0.5625</v>
      </c>
      <c r="H115" s="38">
        <f t="shared" si="15"/>
        <v>0.59375</v>
      </c>
      <c r="I115" s="39">
        <v>18</v>
      </c>
      <c r="J115" s="35">
        <v>3.125E-2</v>
      </c>
    </row>
    <row r="116" spans="1:10" ht="27" customHeight="1" x14ac:dyDescent="0.25">
      <c r="A116" s="43"/>
      <c r="B116" s="46"/>
      <c r="C116" s="36" t="str">
        <f>VLOOKUP(I116,veri!A$1:E$986,3,TRUE)</f>
        <v>KARATAY</v>
      </c>
      <c r="D116" s="37" t="str">
        <f>VLOOKUP(I116,veri!A$1:E$986,4,TRUE)</f>
        <v>MUSA ATCI - 533 553 54 86</v>
      </c>
      <c r="E116" s="37" t="str">
        <f>VLOOKUP(I116,veri!A$1:E$986,5,TRUE)</f>
        <v>ALİ KIYAK - 531 356 14 33</v>
      </c>
      <c r="F116" s="31"/>
      <c r="G116" s="38">
        <f>H115</f>
        <v>0.59375</v>
      </c>
      <c r="H116" s="38">
        <f t="shared" si="15"/>
        <v>0.625</v>
      </c>
      <c r="I116" s="39">
        <v>19</v>
      </c>
      <c r="J116" s="35">
        <v>3.125E-2</v>
      </c>
    </row>
    <row r="117" spans="1:10" ht="27" customHeight="1" x14ac:dyDescent="0.25">
      <c r="A117" s="43"/>
      <c r="B117" s="46"/>
      <c r="C117" s="36" t="str">
        <f>VLOOKUP(I117,veri!A$1:E$986,3,TRUE)</f>
        <v>KARATAY</v>
      </c>
      <c r="D117" s="37" t="str">
        <f>VLOOKUP(I117,veri!A$1:E$986,4,TRUE)</f>
        <v>MUSTAFA BABAT - 539 881 39 88</v>
      </c>
      <c r="E117" s="37" t="str">
        <f>VLOOKUP(I117,veri!A$1:E$986,5,TRUE)</f>
        <v>DURMUŞ ALİ MUTLU - 533 815 27 15</v>
      </c>
      <c r="F117" s="37"/>
      <c r="G117" s="38">
        <f>H116</f>
        <v>0.625</v>
      </c>
      <c r="H117" s="38">
        <f t="shared" si="15"/>
        <v>0.65625</v>
      </c>
      <c r="I117" s="39">
        <v>20</v>
      </c>
      <c r="J117" s="35">
        <v>3.125E-2</v>
      </c>
    </row>
    <row r="118" spans="1:10" ht="27" customHeight="1" x14ac:dyDescent="0.25">
      <c r="A118" s="43"/>
      <c r="B118" s="46"/>
      <c r="C118" s="36" t="str">
        <f>VLOOKUP(I118,veri!A$1:E$986,3,TRUE)</f>
        <v>KARATAY</v>
      </c>
      <c r="D118" s="37" t="str">
        <f>VLOOKUP(I118,veri!A$1:E$986,4,TRUE)</f>
        <v>MUSTAFA CAN - 537 775 84 57</v>
      </c>
      <c r="E118" s="37" t="str">
        <f>VLOOKUP(I118,veri!A$1:E$986,5,TRUE)</f>
        <v>EROL KAYA - 534 218 57 87</v>
      </c>
      <c r="F118" s="37"/>
      <c r="G118" s="38">
        <f>H117</f>
        <v>0.65625</v>
      </c>
      <c r="H118" s="38">
        <f t="shared" si="15"/>
        <v>0.6875</v>
      </c>
      <c r="I118" s="39">
        <v>21</v>
      </c>
      <c r="J118" s="35">
        <v>3.125E-2</v>
      </c>
    </row>
    <row r="119" spans="1:10" ht="27" customHeight="1" x14ac:dyDescent="0.25">
      <c r="A119" s="43"/>
      <c r="B119" s="46"/>
      <c r="C119" s="48" t="s">
        <v>125</v>
      </c>
      <c r="D119" s="49"/>
      <c r="E119" s="49"/>
      <c r="F119" s="49"/>
      <c r="G119" s="49"/>
      <c r="H119" s="50"/>
      <c r="I119" s="34"/>
      <c r="J119" s="35">
        <v>1.0347222222222223</v>
      </c>
    </row>
    <row r="120" spans="1:10" ht="27" customHeight="1" x14ac:dyDescent="0.25">
      <c r="A120" s="43"/>
      <c r="B120" s="46"/>
      <c r="C120" s="36" t="str">
        <f>VLOOKUP(I120,veri!A$1:E$986,3,TRUE)</f>
        <v>KARATAY</v>
      </c>
      <c r="D120" s="37" t="str">
        <f>VLOOKUP(I120,veri!A$1:E$986,4,TRUE)</f>
        <v>MUSTAFA KESEK - 506 391 75 60</v>
      </c>
      <c r="E120" s="37" t="str">
        <f>VLOOKUP(I120,veri!A$1:E$986,5,TRUE)</f>
        <v>HALİL İBRAHİM ÜREN - 542 600 22 83</v>
      </c>
      <c r="F120" s="37"/>
      <c r="G120" s="38">
        <f>H118+J119</f>
        <v>1.7222222222222223</v>
      </c>
      <c r="H120" s="38">
        <f t="shared" ref="H120:H125" si="16">G120+J120</f>
        <v>1.7465277777777779</v>
      </c>
      <c r="I120" s="39">
        <v>22</v>
      </c>
      <c r="J120" s="40">
        <v>2.4305555555555556E-2</v>
      </c>
    </row>
    <row r="121" spans="1:10" ht="27" customHeight="1" x14ac:dyDescent="0.25">
      <c r="A121" s="44"/>
      <c r="B121" s="47"/>
      <c r="C121" s="36" t="str">
        <f>VLOOKUP(I121,veri!A$1:E$986,3,TRUE)</f>
        <v>KARATAY</v>
      </c>
      <c r="D121" s="37" t="str">
        <f>VLOOKUP(I121,veri!A$1:E$986,4,TRUE)</f>
        <v>NİYAZİ TUĞYAN - 543 462 78 83</v>
      </c>
      <c r="E121" s="37" t="str">
        <f>VLOOKUP(I121,veri!A$1:E$986,5,TRUE)</f>
        <v>H. İBRAHİM YUMUŞAK - 537 923 11 33</v>
      </c>
      <c r="F121" s="37"/>
      <c r="G121" s="38">
        <f>H120</f>
        <v>1.7465277777777779</v>
      </c>
      <c r="H121" s="38">
        <f t="shared" si="16"/>
        <v>1.7708333333333335</v>
      </c>
      <c r="I121" s="39">
        <v>23</v>
      </c>
      <c r="J121" s="40">
        <v>2.4305555555555556E-2</v>
      </c>
    </row>
    <row r="122" spans="1:10" ht="27" customHeight="1" x14ac:dyDescent="0.25">
      <c r="A122" s="42">
        <v>42898</v>
      </c>
      <c r="B122" s="45" t="str">
        <f>TEXT(A122,"GGGG")</f>
        <v>Pazartesi</v>
      </c>
      <c r="C122" s="36" t="str">
        <f>VLOOKUP(I122,veri!A$1:E$986,3,TRUE)</f>
        <v>KARATAY</v>
      </c>
      <c r="D122" s="37" t="str">
        <f>VLOOKUP(I122,veri!A$1:E$986,4,TRUE)</f>
        <v>ORHAN ŞİMŞEK - 543 480 64 93</v>
      </c>
      <c r="E122" s="37" t="str">
        <f>VLOOKUP(I122,veri!A$1:E$986,5,TRUE)</f>
        <v>HASAN ÇİFTÇİ - 555 682 27 95</v>
      </c>
      <c r="F122" s="31"/>
      <c r="G122" s="38">
        <v>0.5625</v>
      </c>
      <c r="H122" s="38">
        <f t="shared" si="16"/>
        <v>0.59375</v>
      </c>
      <c r="I122" s="39">
        <v>24</v>
      </c>
      <c r="J122" s="35">
        <v>3.125E-2</v>
      </c>
    </row>
    <row r="123" spans="1:10" ht="27" customHeight="1" x14ac:dyDescent="0.25">
      <c r="A123" s="43"/>
      <c r="B123" s="46"/>
      <c r="C123" s="36" t="str">
        <f>VLOOKUP(I123,veri!A$1:E$986,3,TRUE)</f>
        <v>KARATAY</v>
      </c>
      <c r="D123" s="37" t="str">
        <f>VLOOKUP(I123,veri!A$1:E$986,4,TRUE)</f>
        <v>OSMAN İYİŞENYÜREK - 554 471 06 75</v>
      </c>
      <c r="E123" s="37" t="str">
        <f>VLOOKUP(I123,veri!A$1:E$986,5,TRUE)</f>
        <v>HÜSEYİN KURŞUNMADEN - 506 558 01 48</v>
      </c>
      <c r="F123" s="31"/>
      <c r="G123" s="38">
        <f>H122</f>
        <v>0.59375</v>
      </c>
      <c r="H123" s="38">
        <f t="shared" si="16"/>
        <v>0.625</v>
      </c>
      <c r="I123" s="39">
        <v>25</v>
      </c>
      <c r="J123" s="35">
        <v>3.125E-2</v>
      </c>
    </row>
    <row r="124" spans="1:10" ht="27" customHeight="1" x14ac:dyDescent="0.25">
      <c r="A124" s="43"/>
      <c r="B124" s="46"/>
      <c r="C124" s="36" t="str">
        <f>VLOOKUP(I124,veri!A$1:E$986,3,TRUE)</f>
        <v>KARATAY</v>
      </c>
      <c r="D124" s="37" t="str">
        <f>VLOOKUP(I124,veri!A$1:E$986,4,TRUE)</f>
        <v>SAMİ KIZMAZ - 545 575 82 45</v>
      </c>
      <c r="E124" s="37" t="str">
        <f>VLOOKUP(I124,veri!A$1:E$986,5,TRUE)</f>
        <v>HÜSEYİN ÜNLÜ - 542 393 83 66</v>
      </c>
      <c r="F124" s="37"/>
      <c r="G124" s="38">
        <f>H123</f>
        <v>0.625</v>
      </c>
      <c r="H124" s="38">
        <f t="shared" si="16"/>
        <v>0.65625</v>
      </c>
      <c r="I124" s="39">
        <v>26</v>
      </c>
      <c r="J124" s="35">
        <v>3.125E-2</v>
      </c>
    </row>
    <row r="125" spans="1:10" ht="27" customHeight="1" x14ac:dyDescent="0.25">
      <c r="A125" s="43"/>
      <c r="B125" s="46"/>
      <c r="C125" s="36" t="str">
        <f>VLOOKUP(I125,veri!A$1:E$986,3,TRUE)</f>
        <v>KARATAY</v>
      </c>
      <c r="D125" s="37" t="str">
        <f>VLOOKUP(I125,veri!A$1:E$986,4,TRUE)</f>
        <v>YAKUP ÇEVREN - 555 886 47 64</v>
      </c>
      <c r="E125" s="37" t="str">
        <f>VLOOKUP(I125,veri!A$1:E$986,5,TRUE)</f>
        <v>İDRİS ERDOĞAN - 535 884 55 45</v>
      </c>
      <c r="F125" s="37"/>
      <c r="G125" s="38">
        <f>H124</f>
        <v>0.65625</v>
      </c>
      <c r="H125" s="38">
        <f t="shared" si="16"/>
        <v>0.6875</v>
      </c>
      <c r="I125" s="39">
        <v>27</v>
      </c>
      <c r="J125" s="35">
        <v>3.125E-2</v>
      </c>
    </row>
    <row r="126" spans="1:10" ht="27" customHeight="1" x14ac:dyDescent="0.25">
      <c r="A126" s="43"/>
      <c r="B126" s="46"/>
      <c r="C126" s="48" t="s">
        <v>125</v>
      </c>
      <c r="D126" s="49"/>
      <c r="E126" s="49"/>
      <c r="F126" s="49"/>
      <c r="G126" s="49"/>
      <c r="H126" s="50"/>
      <c r="I126" s="34"/>
      <c r="J126" s="35">
        <v>1.0347222222222223</v>
      </c>
    </row>
    <row r="127" spans="1:10" ht="27" customHeight="1" x14ac:dyDescent="0.25">
      <c r="A127" s="43"/>
      <c r="B127" s="46"/>
      <c r="C127" s="36" t="str">
        <f>VLOOKUP(I127,veri!A$1:E$986,3,TRUE)</f>
        <v>KARATAY</v>
      </c>
      <c r="D127" s="37" t="str">
        <f>VLOOKUP(I127,veri!A$1:E$986,4,TRUE)</f>
        <v>YAKUP ÖNDER - 537 236 06 41</v>
      </c>
      <c r="E127" s="37" t="str">
        <f>VLOOKUP(I127,veri!A$1:E$986,5,TRUE)</f>
        <v>İSMAİL HALICI - 533 934 66 44</v>
      </c>
      <c r="F127" s="37"/>
      <c r="G127" s="38">
        <f>H125+J126</f>
        <v>1.7222222222222223</v>
      </c>
      <c r="H127" s="38">
        <f t="shared" ref="H127:H132" si="17">G127+J127</f>
        <v>1.7465277777777779</v>
      </c>
      <c r="I127" s="39">
        <v>28</v>
      </c>
      <c r="J127" s="40">
        <v>2.4305555555555556E-2</v>
      </c>
    </row>
    <row r="128" spans="1:10" ht="27" customHeight="1" x14ac:dyDescent="0.25">
      <c r="A128" s="44"/>
      <c r="B128" s="47"/>
      <c r="C128" s="36" t="str">
        <f>VLOOKUP(I128,veri!A$1:E$986,3,TRUE)</f>
        <v>KARATAY</v>
      </c>
      <c r="D128" s="37" t="str">
        <f>VLOOKUP(I128,veri!A$1:E$986,4,TRUE)</f>
        <v>Y. KASIM ASLANBOĞA - 539 963 08 98</v>
      </c>
      <c r="E128" s="37" t="str">
        <f>VLOOKUP(I128,veri!A$1:E$986,5,TRUE)</f>
        <v>KAMİL ÇELİK - 537 676 19 28</v>
      </c>
      <c r="F128" s="37"/>
      <c r="G128" s="38">
        <f>H127</f>
        <v>1.7465277777777779</v>
      </c>
      <c r="H128" s="38">
        <f t="shared" si="17"/>
        <v>1.7708333333333335</v>
      </c>
      <c r="I128" s="39">
        <v>29</v>
      </c>
      <c r="J128" s="40">
        <v>2.4305555555555556E-2</v>
      </c>
    </row>
    <row r="129" spans="1:10" ht="27" customHeight="1" x14ac:dyDescent="0.25">
      <c r="A129" s="42">
        <v>42899</v>
      </c>
      <c r="B129" s="45" t="str">
        <f>TEXT(A129,"GGGG")</f>
        <v>Salı</v>
      </c>
      <c r="C129" s="36" t="str">
        <f>VLOOKUP(I129,veri!A$1:E$986,3,TRUE)</f>
        <v>KARATAY</v>
      </c>
      <c r="D129" s="37" t="str">
        <f>VLOOKUP(I129,veri!A$1:E$986,4,TRUE)</f>
        <v>YAVUZ SELİM CEYLAN - 537 316 10 79</v>
      </c>
      <c r="E129" s="37" t="str">
        <f>VLOOKUP(I129,veri!A$1:E$986,5,TRUE)</f>
        <v>MAHMUT SAMİ ÜNLÜ - 555 249 26 88</v>
      </c>
      <c r="F129" s="31"/>
      <c r="G129" s="38">
        <v>0.5625</v>
      </c>
      <c r="H129" s="38">
        <f t="shared" si="17"/>
        <v>0.59375</v>
      </c>
      <c r="I129" s="39">
        <v>30</v>
      </c>
      <c r="J129" s="35">
        <v>3.125E-2</v>
      </c>
    </row>
    <row r="130" spans="1:10" ht="27" customHeight="1" x14ac:dyDescent="0.25">
      <c r="A130" s="43"/>
      <c r="B130" s="46"/>
      <c r="C130" s="36" t="str">
        <f>VLOOKUP(I130,veri!A$1:E$986,3,TRUE)</f>
        <v>MERAM</v>
      </c>
      <c r="D130" s="37" t="str">
        <f>VLOOKUP(I130,veri!A$1:E$986,4,TRUE)</f>
        <v>EBUBEKİR AK - 530 561 92 98</v>
      </c>
      <c r="E130" s="37" t="str">
        <f>VLOOKUP(I130,veri!A$1:E$986,5,TRUE)</f>
        <v>OSMAN ALTUN - 546 445 43 27</v>
      </c>
      <c r="F130" s="31"/>
      <c r="G130" s="38">
        <f>H129</f>
        <v>0.59375</v>
      </c>
      <c r="H130" s="38">
        <f t="shared" si="17"/>
        <v>0.625</v>
      </c>
      <c r="I130" s="39">
        <v>31</v>
      </c>
      <c r="J130" s="35">
        <v>3.125E-2</v>
      </c>
    </row>
    <row r="131" spans="1:10" ht="27" customHeight="1" x14ac:dyDescent="0.25">
      <c r="A131" s="43"/>
      <c r="B131" s="46"/>
      <c r="C131" s="36" t="str">
        <f>VLOOKUP(I131,veri!A$1:E$986,3,TRUE)</f>
        <v>MERAM</v>
      </c>
      <c r="D131" s="37" t="str">
        <f>VLOOKUP(I131,veri!A$1:E$986,4,TRUE)</f>
        <v>MUSTAFA GÖK - 539 348 54 33</v>
      </c>
      <c r="E131" s="37" t="str">
        <f>VLOOKUP(I131,veri!A$1:E$986,5,TRUE)</f>
        <v>MURAT AYÇEKEN - 554 868 77 81</v>
      </c>
      <c r="F131" s="37"/>
      <c r="G131" s="38">
        <f>H130</f>
        <v>0.625</v>
      </c>
      <c r="H131" s="38">
        <f t="shared" si="17"/>
        <v>0.65625</v>
      </c>
      <c r="I131" s="39">
        <v>32</v>
      </c>
      <c r="J131" s="35">
        <v>3.125E-2</v>
      </c>
    </row>
    <row r="132" spans="1:10" ht="27" customHeight="1" x14ac:dyDescent="0.25">
      <c r="A132" s="43"/>
      <c r="B132" s="46"/>
      <c r="C132" s="36" t="str">
        <f>VLOOKUP(I132,veri!A$1:E$986,3,TRUE)</f>
        <v>MERAM</v>
      </c>
      <c r="D132" s="37" t="str">
        <f>VLOOKUP(I132,veri!A$1:E$986,4,TRUE)</f>
        <v>SEYİT EBREN - 535 778 81 38</v>
      </c>
      <c r="E132" s="37" t="str">
        <f>VLOOKUP(I132,veri!A$1:E$986,5,TRUE)</f>
        <v>YUNUS ERASLAN-5554924501</v>
      </c>
      <c r="F132" s="37"/>
      <c r="G132" s="38">
        <f>H131</f>
        <v>0.65625</v>
      </c>
      <c r="H132" s="38">
        <f t="shared" si="17"/>
        <v>0.6875</v>
      </c>
      <c r="I132" s="39">
        <v>33</v>
      </c>
      <c r="J132" s="35">
        <v>3.125E-2</v>
      </c>
    </row>
    <row r="133" spans="1:10" ht="27" customHeight="1" x14ac:dyDescent="0.25">
      <c r="A133" s="43"/>
      <c r="B133" s="46"/>
      <c r="C133" s="48" t="s">
        <v>125</v>
      </c>
      <c r="D133" s="49"/>
      <c r="E133" s="49"/>
      <c r="F133" s="49"/>
      <c r="G133" s="49"/>
      <c r="H133" s="50"/>
      <c r="I133" s="34"/>
      <c r="J133" s="35">
        <v>1.0347222222222223</v>
      </c>
    </row>
    <row r="134" spans="1:10" ht="27" customHeight="1" x14ac:dyDescent="0.25">
      <c r="A134" s="43"/>
      <c r="B134" s="46"/>
      <c r="C134" s="36" t="str">
        <f>VLOOKUP(I134,veri!A$1:E$986,3,TRUE)</f>
        <v>MERAM</v>
      </c>
      <c r="D134" s="37" t="str">
        <f>VLOOKUP(I134,veri!A$1:E$986,4,TRUE)</f>
        <v>MEHMET ALİ KAYA - 534 265 56 52</v>
      </c>
      <c r="E134" s="37" t="str">
        <f>VLOOKUP(I134,veri!A$1:E$986,5,TRUE)</f>
        <v>ADEM ACAR - 538 702 50 36</v>
      </c>
      <c r="F134" s="37"/>
      <c r="G134" s="38">
        <f>H132+J133</f>
        <v>1.7222222222222223</v>
      </c>
      <c r="H134" s="38">
        <f t="shared" ref="H134:H139" si="18">G134+J134</f>
        <v>1.7465277777777779</v>
      </c>
      <c r="I134" s="39">
        <v>34</v>
      </c>
      <c r="J134" s="40">
        <v>2.4305555555555556E-2</v>
      </c>
    </row>
    <row r="135" spans="1:10" ht="27" customHeight="1" x14ac:dyDescent="0.25">
      <c r="A135" s="44"/>
      <c r="B135" s="47"/>
      <c r="C135" s="36" t="str">
        <f>VLOOKUP(I135,veri!A$1:E$986,3,TRUE)</f>
        <v>MERAM</v>
      </c>
      <c r="D135" s="37" t="str">
        <f>VLOOKUP(I135,veri!A$1:E$986,4,TRUE)</f>
        <v>H.HÜSEYİN CULUN - 507 451 30 58</v>
      </c>
      <c r="E135" s="37" t="str">
        <f>VLOOKUP(I135,veri!A$1:E$986,5,TRUE)</f>
        <v>SAMİ DÜMAN - 537 892 00 62</v>
      </c>
      <c r="F135" s="37"/>
      <c r="G135" s="38">
        <f>H134</f>
        <v>1.7465277777777779</v>
      </c>
      <c r="H135" s="38">
        <f t="shared" si="18"/>
        <v>1.7708333333333335</v>
      </c>
      <c r="I135" s="39">
        <v>35</v>
      </c>
      <c r="J135" s="40">
        <v>2.4305555555555556E-2</v>
      </c>
    </row>
    <row r="136" spans="1:10" ht="27" customHeight="1" x14ac:dyDescent="0.25">
      <c r="A136" s="42">
        <v>42900</v>
      </c>
      <c r="B136" s="45" t="str">
        <f>TEXT(A136,"GGGG")</f>
        <v>Çarşamba</v>
      </c>
      <c r="C136" s="36" t="str">
        <f>VLOOKUP(I136,veri!A$1:E$986,3,TRUE)</f>
        <v>MERAM</v>
      </c>
      <c r="D136" s="37" t="str">
        <f>VLOOKUP(I136,veri!A$1:E$986,4,TRUE)</f>
        <v>HARUN KALAYCI - 535 828 70 38</v>
      </c>
      <c r="E136" s="37" t="str">
        <f>VLOOKUP(I136,veri!A$1:E$986,5,TRUE)</f>
        <v>ZEKERİYYA KIRAT - 555 356 18 75</v>
      </c>
      <c r="F136" s="31"/>
      <c r="G136" s="38">
        <v>0.5625</v>
      </c>
      <c r="H136" s="38">
        <f t="shared" si="18"/>
        <v>0.59375</v>
      </c>
      <c r="I136" s="39">
        <v>36</v>
      </c>
      <c r="J136" s="35">
        <v>3.125E-2</v>
      </c>
    </row>
    <row r="137" spans="1:10" ht="27" customHeight="1" x14ac:dyDescent="0.25">
      <c r="A137" s="43"/>
      <c r="B137" s="46"/>
      <c r="C137" s="36" t="str">
        <f>VLOOKUP(I137,veri!A$1:E$986,3,TRUE)</f>
        <v>MERAM</v>
      </c>
      <c r="D137" s="37" t="str">
        <f>VLOOKUP(I137,veri!A$1:E$986,4,TRUE)</f>
        <v>MEHMET ERARABACI - 537 401 10 02</v>
      </c>
      <c r="E137" s="37" t="str">
        <f>VLOOKUP(I137,veri!A$1:E$986,5,TRUE)</f>
        <v>HASAN ÇALIŞKAN - 531 769 73 11</v>
      </c>
      <c r="F137" s="31"/>
      <c r="G137" s="38">
        <f>H136</f>
        <v>0.59375</v>
      </c>
      <c r="H137" s="38">
        <f t="shared" si="18"/>
        <v>0.625</v>
      </c>
      <c r="I137" s="39">
        <v>37</v>
      </c>
      <c r="J137" s="35">
        <v>3.125E-2</v>
      </c>
    </row>
    <row r="138" spans="1:10" ht="27" customHeight="1" x14ac:dyDescent="0.25">
      <c r="A138" s="43"/>
      <c r="B138" s="46"/>
      <c r="C138" s="36" t="str">
        <f>VLOOKUP(I138,veri!A$1:E$986,3,TRUE)</f>
        <v>MERAM</v>
      </c>
      <c r="D138" s="37" t="str">
        <f>VLOOKUP(I138,veri!A$1:E$986,4,TRUE)</f>
        <v>OSMAN BAKAR - 549 712 98 52</v>
      </c>
      <c r="E138" s="37" t="str">
        <f>VLOOKUP(I138,veri!A$1:E$986,5,TRUE)</f>
        <v>H.HÜSEYİN ÖNCEL - 532 592 02 04</v>
      </c>
      <c r="F138" s="37"/>
      <c r="G138" s="38">
        <f>H137</f>
        <v>0.625</v>
      </c>
      <c r="H138" s="38">
        <f t="shared" si="18"/>
        <v>0.65625</v>
      </c>
      <c r="I138" s="39">
        <v>38</v>
      </c>
      <c r="J138" s="35">
        <v>3.125E-2</v>
      </c>
    </row>
    <row r="139" spans="1:10" ht="27" customHeight="1" x14ac:dyDescent="0.25">
      <c r="A139" s="43"/>
      <c r="B139" s="46"/>
      <c r="C139" s="36" t="str">
        <f>VLOOKUP(I139,veri!A$1:E$986,3,TRUE)</f>
        <v>MERAM</v>
      </c>
      <c r="D139" s="37" t="str">
        <f>VLOOKUP(I139,veri!A$1:E$986,4,TRUE)</f>
        <v>BEKİR SİVRİKAYA - 537 664 42 34</v>
      </c>
      <c r="E139" s="37" t="str">
        <f>VLOOKUP(I139,veri!A$1:E$986,5,TRUE)</f>
        <v>LÜTFİ İHSAN KOZAK - 538 091 83 03</v>
      </c>
      <c r="F139" s="37"/>
      <c r="G139" s="38">
        <f>H138</f>
        <v>0.65625</v>
      </c>
      <c r="H139" s="38">
        <f t="shared" si="18"/>
        <v>0.6875</v>
      </c>
      <c r="I139" s="39">
        <v>39</v>
      </c>
      <c r="J139" s="35">
        <v>3.125E-2</v>
      </c>
    </row>
    <row r="140" spans="1:10" ht="27" customHeight="1" x14ac:dyDescent="0.25">
      <c r="A140" s="43"/>
      <c r="B140" s="46"/>
      <c r="C140" s="48" t="s">
        <v>125</v>
      </c>
      <c r="D140" s="49"/>
      <c r="E140" s="49"/>
      <c r="F140" s="49"/>
      <c r="G140" s="49"/>
      <c r="H140" s="50"/>
      <c r="I140" s="34"/>
      <c r="J140" s="35">
        <v>1.0347222222222223</v>
      </c>
    </row>
    <row r="141" spans="1:10" ht="27" customHeight="1" x14ac:dyDescent="0.25">
      <c r="A141" s="43"/>
      <c r="B141" s="46"/>
      <c r="C141" s="36" t="str">
        <f>VLOOKUP(I141,veri!A$1:E$986,3,TRUE)</f>
        <v>MERAM</v>
      </c>
      <c r="D141" s="37" t="str">
        <f>VLOOKUP(I141,veri!A$1:E$986,4,TRUE)</f>
        <v>AHMET ERYILMAZ - 533 520 45 70</v>
      </c>
      <c r="E141" s="37" t="str">
        <f>VLOOKUP(I141,veri!A$1:E$986,5,TRUE)</f>
        <v>ÜNVER GÜNGÖR - 536 589 65 13</v>
      </c>
      <c r="F141" s="37"/>
      <c r="G141" s="38">
        <f>H139+J140</f>
        <v>1.7222222222222223</v>
      </c>
      <c r="H141" s="38">
        <f t="shared" ref="H141:H146" si="19">G141+J141</f>
        <v>1.7465277777777779</v>
      </c>
      <c r="I141" s="39">
        <v>40</v>
      </c>
      <c r="J141" s="40">
        <v>2.4305555555555556E-2</v>
      </c>
    </row>
    <row r="142" spans="1:10" ht="27" customHeight="1" x14ac:dyDescent="0.25">
      <c r="A142" s="44"/>
      <c r="B142" s="47"/>
      <c r="C142" s="36" t="str">
        <f>VLOOKUP(I142,veri!A$1:E$986,3,TRUE)</f>
        <v>MERAM</v>
      </c>
      <c r="D142" s="37" t="str">
        <f>VLOOKUP(I142,veri!A$1:E$986,4,TRUE)</f>
        <v>MAHMUT HAKKI BAYIR - 535 882 21 69</v>
      </c>
      <c r="E142" s="37" t="str">
        <f>VLOOKUP(I142,veri!A$1:E$986,5,TRUE)</f>
        <v>HALİL ELMA - 536 633 51 83</v>
      </c>
      <c r="F142" s="37"/>
      <c r="G142" s="38">
        <f>H141</f>
        <v>1.7465277777777779</v>
      </c>
      <c r="H142" s="38">
        <f t="shared" si="19"/>
        <v>1.7708333333333335</v>
      </c>
      <c r="I142" s="39">
        <v>41</v>
      </c>
      <c r="J142" s="40">
        <v>2.4305555555555556E-2</v>
      </c>
    </row>
    <row r="143" spans="1:10" ht="27" customHeight="1" x14ac:dyDescent="0.25">
      <c r="A143" s="42">
        <v>42901</v>
      </c>
      <c r="B143" s="45" t="str">
        <f>TEXT(A143,"GGGG")</f>
        <v>Perşembe</v>
      </c>
      <c r="C143" s="36" t="str">
        <f>VLOOKUP(I143,veri!A$1:E$986,3,TRUE)</f>
        <v>MERAM</v>
      </c>
      <c r="D143" s="37" t="str">
        <f>VLOOKUP(I143,veri!A$1:E$986,4,TRUE)</f>
        <v>İSMAİL AKTAŞ - 537 673 42 84</v>
      </c>
      <c r="E143" s="37" t="str">
        <f>VLOOKUP(I143,veri!A$1:E$986,5,TRUE)</f>
        <v>M.İBRAHİM DERMİRKAYA - 543 332 83 01</v>
      </c>
      <c r="F143" s="31"/>
      <c r="G143" s="38">
        <v>0.5625</v>
      </c>
      <c r="H143" s="38">
        <f t="shared" si="19"/>
        <v>0.59375</v>
      </c>
      <c r="I143" s="39">
        <v>42</v>
      </c>
      <c r="J143" s="35">
        <v>3.125E-2</v>
      </c>
    </row>
    <row r="144" spans="1:10" ht="27" customHeight="1" x14ac:dyDescent="0.25">
      <c r="A144" s="43"/>
      <c r="B144" s="46"/>
      <c r="C144" s="36" t="str">
        <f>VLOOKUP(I144,veri!A$1:E$986,3,TRUE)</f>
        <v>MERAM</v>
      </c>
      <c r="D144" s="37" t="str">
        <f>VLOOKUP(I144,veri!A$1:E$986,4,TRUE)</f>
        <v>İSMAİL AKSOY - 543 780 80 84</v>
      </c>
      <c r="E144" s="37" t="str">
        <f>VLOOKUP(I144,veri!A$1:E$986,5,TRUE)</f>
        <v>EROL UĞRAŞKAN - 542 542 42 53</v>
      </c>
      <c r="F144" s="31"/>
      <c r="G144" s="38">
        <f>H143</f>
        <v>0.59375</v>
      </c>
      <c r="H144" s="38">
        <f t="shared" si="19"/>
        <v>0.625</v>
      </c>
      <c r="I144" s="39">
        <v>43</v>
      </c>
      <c r="J144" s="35">
        <v>3.125E-2</v>
      </c>
    </row>
    <row r="145" spans="1:10" ht="27" customHeight="1" x14ac:dyDescent="0.25">
      <c r="A145" s="43"/>
      <c r="B145" s="46"/>
      <c r="C145" s="36" t="str">
        <f>VLOOKUP(I145,veri!A$1:E$986,3,TRUE)</f>
        <v>MERAM</v>
      </c>
      <c r="D145" s="37" t="str">
        <f>VLOOKUP(I145,veri!A$1:E$986,4,TRUE)</f>
        <v>METİN SAYHAN - 535 926 05 88</v>
      </c>
      <c r="E145" s="37" t="str">
        <f>VLOOKUP(I145,veri!A$1:E$986,5,TRUE)</f>
        <v>MUSTAFA AKDİŞ 532-357 88 37</v>
      </c>
      <c r="F145" s="37"/>
      <c r="G145" s="38">
        <f>H144</f>
        <v>0.625</v>
      </c>
      <c r="H145" s="38">
        <f t="shared" si="19"/>
        <v>0.65625</v>
      </c>
      <c r="I145" s="39">
        <v>44</v>
      </c>
      <c r="J145" s="35">
        <v>3.125E-2</v>
      </c>
    </row>
    <row r="146" spans="1:10" ht="27" customHeight="1" x14ac:dyDescent="0.25">
      <c r="A146" s="43"/>
      <c r="B146" s="46"/>
      <c r="C146" s="36" t="str">
        <f>VLOOKUP(I146,veri!A$1:E$986,3,TRUE)</f>
        <v>MERAM</v>
      </c>
      <c r="D146" s="37" t="str">
        <f>VLOOKUP(I146,veri!A$1:E$986,4,TRUE)</f>
        <v>MEHMET KÖSE - 535 483 34 83</v>
      </c>
      <c r="E146" s="37" t="str">
        <f>VLOOKUP(I146,veri!A$1:E$986,5,TRUE)</f>
        <v>MUSTAFA KEMAL ER - 532 714 64 28</v>
      </c>
      <c r="F146" s="37"/>
      <c r="G146" s="38">
        <f>H145</f>
        <v>0.65625</v>
      </c>
      <c r="H146" s="38">
        <f t="shared" si="19"/>
        <v>0.6875</v>
      </c>
      <c r="I146" s="39">
        <v>45</v>
      </c>
      <c r="J146" s="35">
        <v>3.125E-2</v>
      </c>
    </row>
    <row r="147" spans="1:10" ht="27" customHeight="1" x14ac:dyDescent="0.25">
      <c r="A147" s="43"/>
      <c r="B147" s="46"/>
      <c r="C147" s="48" t="s">
        <v>125</v>
      </c>
      <c r="D147" s="49"/>
      <c r="E147" s="49"/>
      <c r="F147" s="49"/>
      <c r="G147" s="49"/>
      <c r="H147" s="50"/>
      <c r="I147" s="34"/>
      <c r="J147" s="35">
        <v>1.0347222222222223</v>
      </c>
    </row>
    <row r="148" spans="1:10" ht="27" customHeight="1" x14ac:dyDescent="0.25">
      <c r="A148" s="43"/>
      <c r="B148" s="46"/>
      <c r="C148" s="36" t="str">
        <f>VLOOKUP(I148,veri!A$1:E$986,3,TRUE)</f>
        <v>MERAM</v>
      </c>
      <c r="D148" s="37" t="str">
        <f>VLOOKUP(I148,veri!A$1:E$986,4,TRUE)</f>
        <v>OSMAN ALTUN - 546 445 43 27</v>
      </c>
      <c r="E148" s="37" t="str">
        <f>VLOOKUP(I148,veri!A$1:E$986,5,TRUE)</f>
        <v>EBUBEKİR AK - 530 561 92 98</v>
      </c>
      <c r="F148" s="37"/>
      <c r="G148" s="38">
        <f>H146+J147</f>
        <v>1.7222222222222223</v>
      </c>
      <c r="H148" s="38">
        <f t="shared" ref="H148:H153" si="20">G148+J148</f>
        <v>1.7465277777777779</v>
      </c>
      <c r="I148" s="39">
        <v>46</v>
      </c>
      <c r="J148" s="40">
        <v>2.4305555555555556E-2</v>
      </c>
    </row>
    <row r="149" spans="1:10" ht="27" customHeight="1" x14ac:dyDescent="0.25">
      <c r="A149" s="44"/>
      <c r="B149" s="47"/>
      <c r="C149" s="36" t="str">
        <f>VLOOKUP(I149,veri!A$1:E$986,3,TRUE)</f>
        <v>MERAM</v>
      </c>
      <c r="D149" s="37" t="str">
        <f>VLOOKUP(I149,veri!A$1:E$986,4,TRUE)</f>
        <v>MURAT AYÇEKEN - 554 868 77 81</v>
      </c>
      <c r="E149" s="37" t="str">
        <f>VLOOKUP(I149,veri!A$1:E$986,5,TRUE)</f>
        <v>MUSTAFA GÖK - 539 348 54 33</v>
      </c>
      <c r="F149" s="37"/>
      <c r="G149" s="38">
        <f>H148</f>
        <v>1.7465277777777779</v>
      </c>
      <c r="H149" s="38">
        <f t="shared" si="20"/>
        <v>1.7708333333333335</v>
      </c>
      <c r="I149" s="39">
        <v>47</v>
      </c>
      <c r="J149" s="40">
        <v>2.4305555555555556E-2</v>
      </c>
    </row>
    <row r="150" spans="1:10" ht="27" customHeight="1" x14ac:dyDescent="0.25">
      <c r="A150" s="42">
        <v>42902</v>
      </c>
      <c r="B150" s="45" t="str">
        <f>TEXT(A150,"GGGG")</f>
        <v>Cuma</v>
      </c>
      <c r="C150" s="36" t="str">
        <f>VLOOKUP(I150,veri!A$1:E$986,3,TRUE)</f>
        <v>MERAM</v>
      </c>
      <c r="D150" s="37" t="str">
        <f>VLOOKUP(I150,veri!A$1:E$986,4,TRUE)</f>
        <v>YUNUS ERASLAN-5554924501</v>
      </c>
      <c r="E150" s="37" t="str">
        <f>VLOOKUP(I150,veri!A$1:E$986,5,TRUE)</f>
        <v>SEYİT EBREN - 535 778 81 38</v>
      </c>
      <c r="F150" s="31"/>
      <c r="G150" s="38">
        <v>0.5625</v>
      </c>
      <c r="H150" s="38">
        <f t="shared" si="20"/>
        <v>0.59375</v>
      </c>
      <c r="I150" s="39">
        <v>48</v>
      </c>
      <c r="J150" s="35">
        <v>3.125E-2</v>
      </c>
    </row>
    <row r="151" spans="1:10" ht="27" customHeight="1" x14ac:dyDescent="0.25">
      <c r="A151" s="43"/>
      <c r="B151" s="46"/>
      <c r="C151" s="36" t="str">
        <f>VLOOKUP(I151,veri!A$1:E$986,3,TRUE)</f>
        <v>MERAM</v>
      </c>
      <c r="D151" s="37" t="str">
        <f>VLOOKUP(I151,veri!A$1:E$986,4,TRUE)</f>
        <v>ADEM ACAR - 538 702 50 36</v>
      </c>
      <c r="E151" s="37" t="str">
        <f>VLOOKUP(I151,veri!A$1:E$986,5,TRUE)</f>
        <v>MEHMET ALİ KAYA - 534 265 56 52</v>
      </c>
      <c r="F151" s="31"/>
      <c r="G151" s="38">
        <f>H150</f>
        <v>0.59375</v>
      </c>
      <c r="H151" s="38">
        <f t="shared" si="20"/>
        <v>0.625</v>
      </c>
      <c r="I151" s="39">
        <v>49</v>
      </c>
      <c r="J151" s="35">
        <v>3.125E-2</v>
      </c>
    </row>
    <row r="152" spans="1:10" ht="27" customHeight="1" x14ac:dyDescent="0.25">
      <c r="A152" s="43"/>
      <c r="B152" s="46"/>
      <c r="C152" s="36" t="str">
        <f>VLOOKUP(I152,veri!A$1:E$986,3,TRUE)</f>
        <v>MERAM</v>
      </c>
      <c r="D152" s="37" t="str">
        <f>VLOOKUP(I152,veri!A$1:E$986,4,TRUE)</f>
        <v>SAMİ DÜMAN - 537 892 00 62</v>
      </c>
      <c r="E152" s="37" t="str">
        <f>VLOOKUP(I152,veri!A$1:E$986,5,TRUE)</f>
        <v>H.HÜSEYİN CULUN - 507 451 30 58</v>
      </c>
      <c r="F152" s="37"/>
      <c r="G152" s="38">
        <f>H151</f>
        <v>0.625</v>
      </c>
      <c r="H152" s="38">
        <f t="shared" si="20"/>
        <v>0.65625</v>
      </c>
      <c r="I152" s="39">
        <v>50</v>
      </c>
      <c r="J152" s="35">
        <v>3.125E-2</v>
      </c>
    </row>
    <row r="153" spans="1:10" ht="27" customHeight="1" x14ac:dyDescent="0.25">
      <c r="A153" s="43"/>
      <c r="B153" s="46"/>
      <c r="C153" s="36" t="str">
        <f>VLOOKUP(I153,veri!A$1:E$986,3,TRUE)</f>
        <v>MERAM</v>
      </c>
      <c r="D153" s="37" t="str">
        <f>VLOOKUP(I153,veri!A$1:E$986,4,TRUE)</f>
        <v>ZEKERİYYA KIRAT - 555 356 18 75</v>
      </c>
      <c r="E153" s="37" t="str">
        <f>VLOOKUP(I153,veri!A$1:E$986,5,TRUE)</f>
        <v>HARUN KALAYCI - 535 828 70 38</v>
      </c>
      <c r="F153" s="37"/>
      <c r="G153" s="38">
        <f>H152</f>
        <v>0.65625</v>
      </c>
      <c r="H153" s="38">
        <f t="shared" si="20"/>
        <v>0.6875</v>
      </c>
      <c r="I153" s="39">
        <v>51</v>
      </c>
      <c r="J153" s="35">
        <v>3.125E-2</v>
      </c>
    </row>
    <row r="154" spans="1:10" ht="27" customHeight="1" x14ac:dyDescent="0.25">
      <c r="A154" s="43"/>
      <c r="B154" s="46"/>
      <c r="C154" s="48" t="s">
        <v>125</v>
      </c>
      <c r="D154" s="49"/>
      <c r="E154" s="49"/>
      <c r="F154" s="49"/>
      <c r="G154" s="49"/>
      <c r="H154" s="50"/>
      <c r="I154" s="34"/>
      <c r="J154" s="35">
        <v>1.0347222222222223</v>
      </c>
    </row>
    <row r="155" spans="1:10" ht="27" customHeight="1" x14ac:dyDescent="0.25">
      <c r="A155" s="43"/>
      <c r="B155" s="46"/>
      <c r="C155" s="36" t="str">
        <f>VLOOKUP(I155,veri!A$1:E$986,3,TRUE)</f>
        <v>MERAM</v>
      </c>
      <c r="D155" s="37" t="str">
        <f>VLOOKUP(I155,veri!A$1:E$986,4,TRUE)</f>
        <v>HASAN ÇALIŞKAN - 531 769 73 11</v>
      </c>
      <c r="E155" s="37" t="str">
        <f>VLOOKUP(I155,veri!A$1:E$986,5,TRUE)</f>
        <v>MEHMET ERARABACI - 537 401 10 02</v>
      </c>
      <c r="F155" s="37"/>
      <c r="G155" s="38">
        <f>H153+J154</f>
        <v>1.7222222222222223</v>
      </c>
      <c r="H155" s="38">
        <f t="shared" ref="H155:H160" si="21">G155+J155</f>
        <v>1.7465277777777779</v>
      </c>
      <c r="I155" s="39">
        <v>52</v>
      </c>
      <c r="J155" s="40">
        <v>2.4305555555555556E-2</v>
      </c>
    </row>
    <row r="156" spans="1:10" ht="27" customHeight="1" x14ac:dyDescent="0.25">
      <c r="A156" s="44"/>
      <c r="B156" s="47"/>
      <c r="C156" s="36" t="str">
        <f>VLOOKUP(I156,veri!A$1:E$986,3,TRUE)</f>
        <v>MERAM</v>
      </c>
      <c r="D156" s="37" t="str">
        <f>VLOOKUP(I156,veri!A$1:E$986,4,TRUE)</f>
        <v>H.HÜSEYİN ÖNCEL - 532 592 02 04</v>
      </c>
      <c r="E156" s="37" t="str">
        <f>VLOOKUP(I156,veri!A$1:E$986,5,TRUE)</f>
        <v>OSMAN BAKAR - 549 712 98 52</v>
      </c>
      <c r="F156" s="37"/>
      <c r="G156" s="38">
        <f>H155</f>
        <v>1.7465277777777779</v>
      </c>
      <c r="H156" s="38">
        <f t="shared" si="21"/>
        <v>1.7708333333333335</v>
      </c>
      <c r="I156" s="39">
        <v>53</v>
      </c>
      <c r="J156" s="40">
        <v>2.4305555555555556E-2</v>
      </c>
    </row>
    <row r="157" spans="1:10" ht="27" customHeight="1" x14ac:dyDescent="0.25">
      <c r="A157" s="42">
        <v>42903</v>
      </c>
      <c r="B157" s="45" t="str">
        <f>TEXT(A157,"GGGG")</f>
        <v>Cumartesi</v>
      </c>
      <c r="C157" s="36" t="str">
        <f>VLOOKUP(I157,veri!A$1:E$986,3,TRUE)</f>
        <v>MERAM</v>
      </c>
      <c r="D157" s="37" t="str">
        <f>VLOOKUP(I157,veri!A$1:E$986,4,TRUE)</f>
        <v>LÜTFİ İHSAN KOZAK - 538 091 83 03</v>
      </c>
      <c r="E157" s="37" t="str">
        <f>VLOOKUP(I157,veri!A$1:E$986,5,TRUE)</f>
        <v>BEKİR SİVRİKAYA - 537 664 42 34</v>
      </c>
      <c r="F157" s="31"/>
      <c r="G157" s="38">
        <v>0.5625</v>
      </c>
      <c r="H157" s="38">
        <f t="shared" si="21"/>
        <v>0.59375</v>
      </c>
      <c r="I157" s="39">
        <v>54</v>
      </c>
      <c r="J157" s="35">
        <v>3.125E-2</v>
      </c>
    </row>
    <row r="158" spans="1:10" ht="27" customHeight="1" x14ac:dyDescent="0.25">
      <c r="A158" s="43"/>
      <c r="B158" s="46"/>
      <c r="C158" s="36" t="str">
        <f>VLOOKUP(I158,veri!A$1:E$986,3,TRUE)</f>
        <v>MERAM</v>
      </c>
      <c r="D158" s="37" t="str">
        <f>VLOOKUP(I158,veri!A$1:E$986,4,TRUE)</f>
        <v>ÜNVER GÜNGÖR - 536 589 65 13</v>
      </c>
      <c r="E158" s="37" t="str">
        <f>VLOOKUP(I158,veri!A$1:E$986,5,TRUE)</f>
        <v>AHMET ERYILMAZ - 533 520 45 70</v>
      </c>
      <c r="F158" s="31"/>
      <c r="G158" s="38">
        <f>H157</f>
        <v>0.59375</v>
      </c>
      <c r="H158" s="38">
        <f t="shared" si="21"/>
        <v>0.625</v>
      </c>
      <c r="I158" s="39">
        <v>55</v>
      </c>
      <c r="J158" s="35">
        <v>3.125E-2</v>
      </c>
    </row>
    <row r="159" spans="1:10" ht="27" customHeight="1" x14ac:dyDescent="0.25">
      <c r="A159" s="43"/>
      <c r="B159" s="46"/>
      <c r="C159" s="36" t="str">
        <f>VLOOKUP(I159,veri!A$1:E$986,3,TRUE)</f>
        <v>MERAM</v>
      </c>
      <c r="D159" s="37" t="str">
        <f>VLOOKUP(I159,veri!A$1:E$986,4,TRUE)</f>
        <v>HALİL ELMA - 536 633 51 83</v>
      </c>
      <c r="E159" s="37" t="str">
        <f>VLOOKUP(I159,veri!A$1:E$986,5,TRUE)</f>
        <v>MAHMUT HAKKI BAYIR - 535 882 21 69</v>
      </c>
      <c r="F159" s="37"/>
      <c r="G159" s="38">
        <f>H158</f>
        <v>0.625</v>
      </c>
      <c r="H159" s="38">
        <f t="shared" si="21"/>
        <v>0.65625</v>
      </c>
      <c r="I159" s="39">
        <v>56</v>
      </c>
      <c r="J159" s="35">
        <v>3.125E-2</v>
      </c>
    </row>
    <row r="160" spans="1:10" ht="27" customHeight="1" x14ac:dyDescent="0.25">
      <c r="A160" s="43"/>
      <c r="B160" s="46"/>
      <c r="C160" s="36" t="str">
        <f>VLOOKUP(I160,veri!A$1:E$986,3,TRUE)</f>
        <v>MERAM</v>
      </c>
      <c r="D160" s="37" t="str">
        <f>VLOOKUP(I160,veri!A$1:E$986,4,TRUE)</f>
        <v>M.İBRAHİM DERMİRKAYA - 543 332 83 01</v>
      </c>
      <c r="E160" s="37" t="str">
        <f>VLOOKUP(I160,veri!A$1:E$986,5,TRUE)</f>
        <v>İSMAİL AKTAŞ - 537 673 42 84</v>
      </c>
      <c r="F160" s="37"/>
      <c r="G160" s="38">
        <f>H159</f>
        <v>0.65625</v>
      </c>
      <c r="H160" s="38">
        <f t="shared" si="21"/>
        <v>0.6875</v>
      </c>
      <c r="I160" s="39">
        <v>57</v>
      </c>
      <c r="J160" s="35">
        <v>3.125E-2</v>
      </c>
    </row>
    <row r="161" spans="1:10" ht="27" customHeight="1" x14ac:dyDescent="0.25">
      <c r="A161" s="43"/>
      <c r="B161" s="46"/>
      <c r="C161" s="48" t="s">
        <v>125</v>
      </c>
      <c r="D161" s="49"/>
      <c r="E161" s="49"/>
      <c r="F161" s="49"/>
      <c r="G161" s="49"/>
      <c r="H161" s="50"/>
      <c r="I161" s="34"/>
      <c r="J161" s="35">
        <v>1.0347222222222223</v>
      </c>
    </row>
    <row r="162" spans="1:10" ht="27" customHeight="1" x14ac:dyDescent="0.25">
      <c r="A162" s="43"/>
      <c r="B162" s="46"/>
      <c r="C162" s="36" t="str">
        <f>VLOOKUP(I162,veri!A$1:E$986,3,TRUE)</f>
        <v>MERAM</v>
      </c>
      <c r="D162" s="37" t="str">
        <f>VLOOKUP(I162,veri!A$1:E$986,4,TRUE)</f>
        <v>EROL UĞRAŞKAN - 542 542 42 53</v>
      </c>
      <c r="E162" s="37" t="str">
        <f>VLOOKUP(I162,veri!A$1:E$986,5,TRUE)</f>
        <v>İSMAİL AKSOY - 543 780 80 84</v>
      </c>
      <c r="F162" s="37"/>
      <c r="G162" s="38">
        <f>H160+J161</f>
        <v>1.7222222222222223</v>
      </c>
      <c r="H162" s="38">
        <f t="shared" ref="H162:H167" si="22">G162+J162</f>
        <v>1.7465277777777779</v>
      </c>
      <c r="I162" s="39">
        <v>58</v>
      </c>
      <c r="J162" s="40">
        <v>2.4305555555555556E-2</v>
      </c>
    </row>
    <row r="163" spans="1:10" ht="27" customHeight="1" x14ac:dyDescent="0.25">
      <c r="A163" s="44"/>
      <c r="B163" s="47"/>
      <c r="C163" s="36" t="str">
        <f>VLOOKUP(I163,veri!A$1:E$986,3,TRUE)</f>
        <v>MERAM</v>
      </c>
      <c r="D163" s="37" t="str">
        <f>VLOOKUP(I163,veri!A$1:E$986,4,TRUE)</f>
        <v>MUSTAFA AKDİŞ 532-357 88 37</v>
      </c>
      <c r="E163" s="37" t="str">
        <f>VLOOKUP(I163,veri!A$1:E$986,5,TRUE)</f>
        <v>METİN SAYHAN - 535 926 05 88</v>
      </c>
      <c r="F163" s="37"/>
      <c r="G163" s="38">
        <f>H162</f>
        <v>1.7465277777777779</v>
      </c>
      <c r="H163" s="38">
        <f t="shared" si="22"/>
        <v>1.7708333333333335</v>
      </c>
      <c r="I163" s="39">
        <v>59</v>
      </c>
      <c r="J163" s="40">
        <v>2.4305555555555556E-2</v>
      </c>
    </row>
    <row r="164" spans="1:10" ht="27" customHeight="1" x14ac:dyDescent="0.25">
      <c r="A164" s="42">
        <v>42904</v>
      </c>
      <c r="B164" s="45" t="str">
        <f>TEXT(A164,"GGGG")</f>
        <v>Pazar</v>
      </c>
      <c r="C164" s="36" t="str">
        <f>VLOOKUP(I164,veri!A$1:E$986,3,TRUE)</f>
        <v>MERAM</v>
      </c>
      <c r="D164" s="37" t="str">
        <f>VLOOKUP(I164,veri!A$1:E$986,4,TRUE)</f>
        <v>MUSTAFA KEMAL ER - 532 714 64 28</v>
      </c>
      <c r="E164" s="37" t="str">
        <f>VLOOKUP(I164,veri!A$1:E$986,5,TRUE)</f>
        <v>MEHMET KÖSE - 535 483 34 83</v>
      </c>
      <c r="F164" s="31"/>
      <c r="G164" s="38">
        <v>0.5625</v>
      </c>
      <c r="H164" s="38">
        <f t="shared" si="22"/>
        <v>0.59375</v>
      </c>
      <c r="I164" s="39">
        <v>60</v>
      </c>
      <c r="J164" s="35">
        <v>3.125E-2</v>
      </c>
    </row>
    <row r="165" spans="1:10" ht="27" customHeight="1" x14ac:dyDescent="0.25">
      <c r="A165" s="43"/>
      <c r="B165" s="46"/>
      <c r="C165" s="36" t="str">
        <f>VLOOKUP(I165,veri!A$1:E$986,3,TRUE)</f>
        <v>SELÇUKLU</v>
      </c>
      <c r="D165" s="37" t="str">
        <f>VLOOKUP(I165,veri!A$1:E$986,4,TRUE)</f>
        <v>İSMAİL KÖKSAL - 0532 471 08 57</v>
      </c>
      <c r="E165" s="37" t="str">
        <f>VLOOKUP(I165,veri!A$1:E$986,5,TRUE)</f>
        <v>FATİH İSMAİL UYGUN - 0541 881 28 07</v>
      </c>
      <c r="F165" s="31"/>
      <c r="G165" s="38">
        <f>H164</f>
        <v>0.59375</v>
      </c>
      <c r="H165" s="38">
        <f t="shared" si="22"/>
        <v>0.625</v>
      </c>
      <c r="I165" s="39">
        <v>61</v>
      </c>
      <c r="J165" s="35">
        <v>3.125E-2</v>
      </c>
    </row>
    <row r="166" spans="1:10" ht="27" customHeight="1" x14ac:dyDescent="0.25">
      <c r="A166" s="43"/>
      <c r="B166" s="46"/>
      <c r="C166" s="36" t="str">
        <f>VLOOKUP(I166,veri!A$1:E$986,3,TRUE)</f>
        <v>SELÇUKLU</v>
      </c>
      <c r="D166" s="37" t="str">
        <f>VLOOKUP(I166,veri!A$1:E$986,4,TRUE)</f>
        <v>İSMAİL ÖDEN - 0535 592 61 01</v>
      </c>
      <c r="E166" s="37" t="str">
        <f>VLOOKUP(I166,veri!A$1:E$986,5,TRUE)</f>
        <v>İBRAHİM GÜRBÜZ - 0538 841 83 37</v>
      </c>
      <c r="F166" s="37"/>
      <c r="G166" s="38">
        <f>H165</f>
        <v>0.625</v>
      </c>
      <c r="H166" s="38">
        <f t="shared" si="22"/>
        <v>0.65625</v>
      </c>
      <c r="I166" s="39">
        <v>62</v>
      </c>
      <c r="J166" s="35">
        <v>3.125E-2</v>
      </c>
    </row>
    <row r="167" spans="1:10" ht="27" customHeight="1" x14ac:dyDescent="0.25">
      <c r="A167" s="43"/>
      <c r="B167" s="46"/>
      <c r="C167" s="36" t="str">
        <f>VLOOKUP(I167,veri!A$1:E$986,3,TRUE)</f>
        <v>SELÇUKLU</v>
      </c>
      <c r="D167" s="37" t="str">
        <f>VLOOKUP(I167,veri!A$1:E$986,4,TRUE)</f>
        <v>AHMET DİLEK - 0535 655 42 20</v>
      </c>
      <c r="E167" s="37" t="str">
        <f>VLOOKUP(I167,veri!A$1:E$986,5,TRUE)</f>
        <v>HALİL İBRAHİM BAYRAM - 0536 737 60 15</v>
      </c>
      <c r="F167" s="37"/>
      <c r="G167" s="38">
        <f>H166</f>
        <v>0.65625</v>
      </c>
      <c r="H167" s="38">
        <f t="shared" si="22"/>
        <v>0.6875</v>
      </c>
      <c r="I167" s="39">
        <v>63</v>
      </c>
      <c r="J167" s="35">
        <v>3.125E-2</v>
      </c>
    </row>
    <row r="168" spans="1:10" ht="27" customHeight="1" x14ac:dyDescent="0.25">
      <c r="A168" s="43"/>
      <c r="B168" s="46"/>
      <c r="C168" s="48" t="s">
        <v>125</v>
      </c>
      <c r="D168" s="49"/>
      <c r="E168" s="49"/>
      <c r="F168" s="49"/>
      <c r="G168" s="49"/>
      <c r="H168" s="50"/>
      <c r="I168" s="34"/>
      <c r="J168" s="35">
        <v>1.0347222222222223</v>
      </c>
    </row>
    <row r="169" spans="1:10" ht="27" customHeight="1" x14ac:dyDescent="0.25">
      <c r="A169" s="43"/>
      <c r="B169" s="46"/>
      <c r="C169" s="36" t="str">
        <f>VLOOKUP(I169,veri!A$1:E$986,3,TRUE)</f>
        <v>SELÇUKLU</v>
      </c>
      <c r="D169" s="37" t="str">
        <f>VLOOKUP(I169,veri!A$1:E$986,4,TRUE)</f>
        <v>ÖMER AKTAŞ - 0536 308 79 22</v>
      </c>
      <c r="E169" s="37" t="str">
        <f>VLOOKUP(I169,veri!A$1:E$986,5,TRUE)</f>
        <v>AHMET YAKIŞ - 0505 606 07 17</v>
      </c>
      <c r="F169" s="37"/>
      <c r="G169" s="38">
        <f>H167+J168</f>
        <v>1.7222222222222223</v>
      </c>
      <c r="H169" s="38">
        <f t="shared" ref="H169:H174" si="23">G169+J169</f>
        <v>1.7465277777777779</v>
      </c>
      <c r="I169" s="39">
        <v>64</v>
      </c>
      <c r="J169" s="40">
        <v>2.4305555555555556E-2</v>
      </c>
    </row>
    <row r="170" spans="1:10" ht="27" customHeight="1" x14ac:dyDescent="0.25">
      <c r="A170" s="44"/>
      <c r="B170" s="47"/>
      <c r="C170" s="36" t="str">
        <f>VLOOKUP(I170,veri!A$1:E$986,3,TRUE)</f>
        <v>SELÇUKLU</v>
      </c>
      <c r="D170" s="37" t="str">
        <f>VLOOKUP(I170,veri!A$1:E$986,4,TRUE)</f>
        <v>ABDURRAHİM GÜZELKARA - 0506 424 43 59</v>
      </c>
      <c r="E170" s="37" t="str">
        <f>VLOOKUP(I170,veri!A$1:E$986,5,TRUE)</f>
        <v>FATİH KOĞUŞAN - 0543 671 72 19</v>
      </c>
      <c r="F170" s="37"/>
      <c r="G170" s="38">
        <f>H169</f>
        <v>1.7465277777777779</v>
      </c>
      <c r="H170" s="38">
        <f t="shared" si="23"/>
        <v>1.7708333333333335</v>
      </c>
      <c r="I170" s="39">
        <v>65</v>
      </c>
      <c r="J170" s="40">
        <v>2.4305555555555556E-2</v>
      </c>
    </row>
    <row r="171" spans="1:10" ht="27" customHeight="1" x14ac:dyDescent="0.25">
      <c r="A171" s="42">
        <v>42905</v>
      </c>
      <c r="B171" s="45" t="str">
        <f>TEXT(A171,"GGGG")</f>
        <v>Pazartesi</v>
      </c>
      <c r="C171" s="36" t="str">
        <f>VLOOKUP(I171,veri!A$1:E$986,3,TRUE)</f>
        <v>SELÇUKLU</v>
      </c>
      <c r="D171" s="37" t="str">
        <f>VLOOKUP(I171,veri!A$1:E$986,4,TRUE)</f>
        <v>DURMUŞ ALİ UÇAR - 0533 544 38 96</v>
      </c>
      <c r="E171" s="37" t="str">
        <f>VLOOKUP(I171,veri!A$1:E$986,5,TRUE)</f>
        <v>NEJDET DUMAN - 0530 345 95 70</v>
      </c>
      <c r="F171" s="31"/>
      <c r="G171" s="38">
        <v>0.5625</v>
      </c>
      <c r="H171" s="38">
        <f t="shared" si="23"/>
        <v>0.59375</v>
      </c>
      <c r="I171" s="39">
        <v>66</v>
      </c>
      <c r="J171" s="35">
        <v>3.125E-2</v>
      </c>
    </row>
    <row r="172" spans="1:10" ht="27" customHeight="1" x14ac:dyDescent="0.25">
      <c r="A172" s="43"/>
      <c r="B172" s="46"/>
      <c r="C172" s="36" t="str">
        <f>VLOOKUP(I172,veri!A$1:E$986,3,TRUE)</f>
        <v>SELÇUKLU</v>
      </c>
      <c r="D172" s="37" t="str">
        <f>VLOOKUP(I172,veri!A$1:E$986,4,TRUE)</f>
        <v>FATİH İŞ - 0543 818 47 30</v>
      </c>
      <c r="E172" s="37" t="str">
        <f>VLOOKUP(I172,veri!A$1:E$986,5,TRUE)</f>
        <v>VELİ ÜRGÜPLÜ - 0505 305 96 82</v>
      </c>
      <c r="F172" s="31"/>
      <c r="G172" s="38">
        <f>H171</f>
        <v>0.59375</v>
      </c>
      <c r="H172" s="38">
        <f t="shared" si="23"/>
        <v>0.625</v>
      </c>
      <c r="I172" s="39">
        <v>67</v>
      </c>
      <c r="J172" s="35">
        <v>3.125E-2</v>
      </c>
    </row>
    <row r="173" spans="1:10" ht="27" customHeight="1" x14ac:dyDescent="0.25">
      <c r="A173" s="43"/>
      <c r="B173" s="46"/>
      <c r="C173" s="36" t="str">
        <f>VLOOKUP(I173,veri!A$1:E$986,3,TRUE)</f>
        <v>SELÇUKLU</v>
      </c>
      <c r="D173" s="37" t="str">
        <f>VLOOKUP(I173,veri!A$1:E$986,4,TRUE)</f>
        <v>HACI MEHMET KAYAALP - 0536 684 96 51</v>
      </c>
      <c r="E173" s="37" t="str">
        <f>VLOOKUP(I173,veri!A$1:E$986,5,TRUE)</f>
        <v>RECEP ÖZDEMİR - 0534 312 14 61</v>
      </c>
      <c r="F173" s="37"/>
      <c r="G173" s="38">
        <f>H172</f>
        <v>0.625</v>
      </c>
      <c r="H173" s="38">
        <f t="shared" si="23"/>
        <v>0.65625</v>
      </c>
      <c r="I173" s="39">
        <v>68</v>
      </c>
      <c r="J173" s="35">
        <v>3.125E-2</v>
      </c>
    </row>
    <row r="174" spans="1:10" ht="27" customHeight="1" x14ac:dyDescent="0.25">
      <c r="A174" s="43"/>
      <c r="B174" s="46"/>
      <c r="C174" s="36" t="str">
        <f>VLOOKUP(I174,veri!A$1:E$986,3,TRUE)</f>
        <v>SELÇUKLU</v>
      </c>
      <c r="D174" s="37" t="str">
        <f>VLOOKUP(I174,veri!A$1:E$986,4,TRUE)</f>
        <v>MEHMET BOZ - 0535 675 05 79</v>
      </c>
      <c r="E174" s="37" t="str">
        <f>VLOOKUP(I174,veri!A$1:E$986,5,TRUE)</f>
        <v>SAMİ BOZBURUN - 0538 743 32 96</v>
      </c>
      <c r="F174" s="37"/>
      <c r="G174" s="38">
        <f>H173</f>
        <v>0.65625</v>
      </c>
      <c r="H174" s="38">
        <f t="shared" si="23"/>
        <v>0.6875</v>
      </c>
      <c r="I174" s="39">
        <v>69</v>
      </c>
      <c r="J174" s="35">
        <v>3.125E-2</v>
      </c>
    </row>
    <row r="175" spans="1:10" ht="27" customHeight="1" x14ac:dyDescent="0.25">
      <c r="A175" s="43"/>
      <c r="B175" s="46"/>
      <c r="C175" s="48" t="s">
        <v>125</v>
      </c>
      <c r="D175" s="49"/>
      <c r="E175" s="49"/>
      <c r="F175" s="49"/>
      <c r="G175" s="49"/>
      <c r="H175" s="50"/>
      <c r="I175" s="34"/>
      <c r="J175" s="35">
        <v>1.0347222222222223</v>
      </c>
    </row>
    <row r="176" spans="1:10" ht="27" customHeight="1" x14ac:dyDescent="0.25">
      <c r="A176" s="43"/>
      <c r="B176" s="46"/>
      <c r="C176" s="36" t="str">
        <f>VLOOKUP(I176,veri!A$1:E$986,3,TRUE)</f>
        <v>SELÇUKLU</v>
      </c>
      <c r="D176" s="37" t="str">
        <f>VLOOKUP(I176,veri!A$1:E$986,4,TRUE)</f>
        <v>KENAN POLAT - 0536 876 42 21</v>
      </c>
      <c r="E176" s="37" t="str">
        <f>VLOOKUP(I176,veri!A$1:E$986,5,TRUE)</f>
        <v>ALİ İHSAN GÜLER - 0533 250 34 14</v>
      </c>
      <c r="F176" s="37"/>
      <c r="G176" s="38">
        <f>H174+J175</f>
        <v>1.7222222222222223</v>
      </c>
      <c r="H176" s="38">
        <f t="shared" ref="H176:H181" si="24">G176+J176</f>
        <v>1.7465277777777779</v>
      </c>
      <c r="I176" s="39">
        <v>70</v>
      </c>
      <c r="J176" s="40">
        <v>2.4305555555555556E-2</v>
      </c>
    </row>
    <row r="177" spans="1:10" ht="27" customHeight="1" x14ac:dyDescent="0.25">
      <c r="A177" s="44"/>
      <c r="B177" s="47"/>
      <c r="C177" s="36" t="str">
        <f>VLOOKUP(I177,veri!A$1:E$986,3,TRUE)</f>
        <v>SELÇUKLU</v>
      </c>
      <c r="D177" s="37" t="str">
        <f>VLOOKUP(I177,veri!A$1:E$986,4,TRUE)</f>
        <v>MEVLÜT BÜYÜKAVCIOĞLU - 0536 552 13 36</v>
      </c>
      <c r="E177" s="37" t="str">
        <f>VLOOKUP(I177,veri!A$1:E$986,5,TRUE)</f>
        <v>BİLAL ÖKSÜZOĞLU - 0537 628 06 37</v>
      </c>
      <c r="F177" s="37"/>
      <c r="G177" s="38">
        <f>H176</f>
        <v>1.7465277777777779</v>
      </c>
      <c r="H177" s="38">
        <f t="shared" si="24"/>
        <v>1.7708333333333335</v>
      </c>
      <c r="I177" s="39">
        <v>71</v>
      </c>
      <c r="J177" s="40">
        <v>2.4305555555555556E-2</v>
      </c>
    </row>
    <row r="178" spans="1:10" ht="27" customHeight="1" x14ac:dyDescent="0.25">
      <c r="A178" s="42">
        <v>42906</v>
      </c>
      <c r="B178" s="45" t="str">
        <f>TEXT(A178,"GGGG")</f>
        <v>Salı</v>
      </c>
      <c r="C178" s="36" t="str">
        <f>VLOOKUP(I178,veri!A$1:E$986,3,TRUE)</f>
        <v>SELÇUKLU</v>
      </c>
      <c r="D178" s="37" t="str">
        <f>VLOOKUP(I178,veri!A$1:E$986,4,TRUE)</f>
        <v>MEVLÜT DEMİRBAŞ - 0537 603 06 27</v>
      </c>
      <c r="E178" s="37" t="str">
        <f>VLOOKUP(I178,veri!A$1:E$986,5,TRUE)</f>
        <v>MUSTAFA DURAN - 0533 544 47 35</v>
      </c>
      <c r="F178" s="31"/>
      <c r="G178" s="38">
        <v>0.5625</v>
      </c>
      <c r="H178" s="38">
        <f t="shared" si="24"/>
        <v>0.59375</v>
      </c>
      <c r="I178" s="39">
        <v>72</v>
      </c>
      <c r="J178" s="35">
        <v>3.125E-2</v>
      </c>
    </row>
    <row r="179" spans="1:10" ht="27" customHeight="1" x14ac:dyDescent="0.25">
      <c r="A179" s="43"/>
      <c r="B179" s="46"/>
      <c r="C179" s="36" t="str">
        <f>VLOOKUP(I179,veri!A$1:E$986,3,TRUE)</f>
        <v>SELÇUKLU</v>
      </c>
      <c r="D179" s="37" t="str">
        <f>VLOOKUP(I179,veri!A$1:E$986,4,TRUE)</f>
        <v>MUAMMER KIVANÇ - 0532 250 56 58</v>
      </c>
      <c r="E179" s="37" t="str">
        <f>VLOOKUP(I179,veri!A$1:E$986,5,TRUE)</f>
        <v>MUHSİN ÖZBAKIR - 0544 255 11 70</v>
      </c>
      <c r="F179" s="31"/>
      <c r="G179" s="38">
        <f>H178</f>
        <v>0.59375</v>
      </c>
      <c r="H179" s="38">
        <f t="shared" si="24"/>
        <v>0.625</v>
      </c>
      <c r="I179" s="39">
        <v>73</v>
      </c>
      <c r="J179" s="35">
        <v>3.125E-2</v>
      </c>
    </row>
    <row r="180" spans="1:10" ht="27" customHeight="1" x14ac:dyDescent="0.25">
      <c r="A180" s="43"/>
      <c r="B180" s="46"/>
      <c r="C180" s="36" t="str">
        <f>VLOOKUP(I180,veri!A$1:E$986,3,TRUE)</f>
        <v>SELÇUKLU</v>
      </c>
      <c r="D180" s="37" t="str">
        <f>VLOOKUP(I180,veri!A$1:E$986,4,TRUE)</f>
        <v>İSA ŞİMŞEK - 0544 450 37 94</v>
      </c>
      <c r="E180" s="37" t="str">
        <f>VLOOKUP(I180,veri!A$1:E$986,5,TRUE)</f>
        <v>HALİL TOGAY - 0535 555 74 58</v>
      </c>
      <c r="F180" s="37"/>
      <c r="G180" s="38">
        <f>H179</f>
        <v>0.625</v>
      </c>
      <c r="H180" s="38">
        <f t="shared" si="24"/>
        <v>0.65625</v>
      </c>
      <c r="I180" s="39">
        <v>74</v>
      </c>
      <c r="J180" s="35">
        <v>3.125E-2</v>
      </c>
    </row>
    <row r="181" spans="1:10" ht="27" customHeight="1" x14ac:dyDescent="0.25">
      <c r="A181" s="43"/>
      <c r="B181" s="46"/>
      <c r="C181" s="36" t="str">
        <f>VLOOKUP(I181,veri!A$1:E$986,3,TRUE)</f>
        <v>SELÇUKLU</v>
      </c>
      <c r="D181" s="37" t="str">
        <f>VLOOKUP(I181,veri!A$1:E$986,4,TRUE)</f>
        <v>NURULLAH ŞENER - 0506 925 77 45</v>
      </c>
      <c r="E181" s="37" t="str">
        <f>VLOOKUP(I181,veri!A$1:E$986,5,TRUE)</f>
        <v>ABDULKERİM TEMİZCAN - 0507 359 10 53</v>
      </c>
      <c r="F181" s="37"/>
      <c r="G181" s="38">
        <f>H180</f>
        <v>0.65625</v>
      </c>
      <c r="H181" s="38">
        <f t="shared" si="24"/>
        <v>0.6875</v>
      </c>
      <c r="I181" s="39">
        <v>75</v>
      </c>
      <c r="J181" s="35">
        <v>3.125E-2</v>
      </c>
    </row>
    <row r="182" spans="1:10" ht="27" customHeight="1" x14ac:dyDescent="0.25">
      <c r="A182" s="43"/>
      <c r="B182" s="46"/>
      <c r="C182" s="48" t="s">
        <v>125</v>
      </c>
      <c r="D182" s="49"/>
      <c r="E182" s="49"/>
      <c r="F182" s="49"/>
      <c r="G182" s="49"/>
      <c r="H182" s="50"/>
      <c r="I182" s="34"/>
      <c r="J182" s="35">
        <v>1.0347222222222223</v>
      </c>
    </row>
    <row r="183" spans="1:10" ht="27" customHeight="1" x14ac:dyDescent="0.25">
      <c r="A183" s="43"/>
      <c r="B183" s="46"/>
      <c r="C183" s="36" t="str">
        <f>VLOOKUP(I183,veri!A$1:E$986,3,TRUE)</f>
        <v>SELÇUKLU</v>
      </c>
      <c r="D183" s="37" t="str">
        <f>VLOOKUP(I183,veri!A$1:E$986,4,TRUE)</f>
        <v>LOKMAN AYDOĞAN - 0555 300 60 33</v>
      </c>
      <c r="E183" s="37" t="str">
        <f>VLOOKUP(I183,veri!A$1:E$986,5,TRUE)</f>
        <v>HÜSEYİN SAMİ KALAYCI - 0554 335 07 24</v>
      </c>
      <c r="F183" s="37"/>
      <c r="G183" s="38">
        <f>H181+J182</f>
        <v>1.7222222222222223</v>
      </c>
      <c r="H183" s="38">
        <f t="shared" ref="H183:H188" si="25">G183+J183</f>
        <v>1.7465277777777779</v>
      </c>
      <c r="I183" s="39">
        <v>76</v>
      </c>
      <c r="J183" s="40">
        <v>2.4305555555555556E-2</v>
      </c>
    </row>
    <row r="184" spans="1:10" ht="27" customHeight="1" x14ac:dyDescent="0.25">
      <c r="A184" s="44"/>
      <c r="B184" s="47"/>
      <c r="C184" s="36" t="str">
        <f>VLOOKUP(I184,veri!A$1:E$986,3,TRUE)</f>
        <v>SELÇUKLU</v>
      </c>
      <c r="D184" s="37" t="str">
        <f>VLOOKUP(I184,veri!A$1:E$986,4,TRUE)</f>
        <v>ÖMER FARUK APAYDIN - 0 533 812 20 03</v>
      </c>
      <c r="E184" s="37" t="str">
        <f>VLOOKUP(I184,veri!A$1:E$986,5,TRUE)</f>
        <v>İBRAHİM ÇIĞIR - 0536 319 90 58</v>
      </c>
      <c r="F184" s="37"/>
      <c r="G184" s="38">
        <f>H183</f>
        <v>1.7465277777777779</v>
      </c>
      <c r="H184" s="38">
        <f t="shared" si="25"/>
        <v>1.7708333333333335</v>
      </c>
      <c r="I184" s="39">
        <v>77</v>
      </c>
      <c r="J184" s="40">
        <v>2.4305555555555556E-2</v>
      </c>
    </row>
    <row r="185" spans="1:10" ht="27" customHeight="1" x14ac:dyDescent="0.25">
      <c r="A185" s="42">
        <v>42907</v>
      </c>
      <c r="B185" s="45" t="str">
        <f>TEXT(A185,"GGGG")</f>
        <v>Çarşamba</v>
      </c>
      <c r="C185" s="36" t="str">
        <f>VLOOKUP(I185,veri!A$1:E$986,3,TRUE)</f>
        <v>SELÇUKLU</v>
      </c>
      <c r="D185" s="37" t="str">
        <f>VLOOKUP(I185,veri!A$1:E$986,4,TRUE)</f>
        <v>RAHİM VARIŞ - 0535 787 90 86</v>
      </c>
      <c r="E185" s="37" t="str">
        <f>VLOOKUP(I185,veri!A$1:E$986,5,TRUE)</f>
        <v>RESUL YETİŞ - 0536 635 27 84</v>
      </c>
      <c r="F185" s="31"/>
      <c r="G185" s="38">
        <v>0.5625</v>
      </c>
      <c r="H185" s="38">
        <f t="shared" si="25"/>
        <v>0.59375</v>
      </c>
      <c r="I185" s="39">
        <v>78</v>
      </c>
      <c r="J185" s="35">
        <v>3.125E-2</v>
      </c>
    </row>
    <row r="186" spans="1:10" ht="27" customHeight="1" x14ac:dyDescent="0.25">
      <c r="A186" s="43"/>
      <c r="B186" s="46"/>
      <c r="C186" s="36" t="str">
        <f>VLOOKUP(I186,veri!A$1:E$986,3,TRUE)</f>
        <v>SELÇUKLU</v>
      </c>
      <c r="D186" s="37" t="str">
        <f>VLOOKUP(I186,veri!A$1:E$986,4,TRUE)</f>
        <v>MUSTAFA AKIN - 05386085352</v>
      </c>
      <c r="E186" s="37" t="str">
        <f>VLOOKUP(I186,veri!A$1:E$986,5,TRUE)</f>
        <v>EKREM KARAKOÇ - 0507 310 73 35</v>
      </c>
      <c r="F186" s="31"/>
      <c r="G186" s="38">
        <f>H185</f>
        <v>0.59375</v>
      </c>
      <c r="H186" s="38">
        <f t="shared" si="25"/>
        <v>0.625</v>
      </c>
      <c r="I186" s="39">
        <v>79</v>
      </c>
      <c r="J186" s="35">
        <v>3.125E-2</v>
      </c>
    </row>
    <row r="187" spans="1:10" ht="27" customHeight="1" x14ac:dyDescent="0.25">
      <c r="A187" s="43"/>
      <c r="B187" s="46"/>
      <c r="C187" s="36" t="str">
        <f>VLOOKUP(I187,veri!A$1:E$986,3,TRUE)</f>
        <v>SELÇUKLU</v>
      </c>
      <c r="D187" s="37" t="str">
        <f>VLOOKUP(I187,veri!A$1:E$986,4,TRUE)</f>
        <v>AHMET ATIF UZUN - 0533 683 05 17</v>
      </c>
      <c r="E187" s="37" t="str">
        <f>VLOOKUP(I187,veri!A$1:E$986,5,TRUE)</f>
        <v>MURAT KAVUNCU - 0536 337 52 50</v>
      </c>
      <c r="F187" s="37"/>
      <c r="G187" s="38">
        <f>H186</f>
        <v>0.625</v>
      </c>
      <c r="H187" s="38">
        <f t="shared" si="25"/>
        <v>0.65625</v>
      </c>
      <c r="I187" s="39">
        <v>80</v>
      </c>
      <c r="J187" s="35">
        <v>3.125E-2</v>
      </c>
    </row>
    <row r="188" spans="1:10" ht="27" customHeight="1" x14ac:dyDescent="0.25">
      <c r="A188" s="43"/>
      <c r="B188" s="46"/>
      <c r="C188" s="36" t="str">
        <f>VLOOKUP(I188,veri!A$1:E$986,3,TRUE)</f>
        <v>SELÇUKLU</v>
      </c>
      <c r="D188" s="37" t="str">
        <f>VLOOKUP(I188,veri!A$1:E$986,4,TRUE)</f>
        <v>ALİ EMRE KÜÇÜKSUCU - 0533 542 44 43</v>
      </c>
      <c r="E188" s="37" t="str">
        <f>VLOOKUP(I188,veri!A$1:E$986,5,TRUE)</f>
        <v>MEHMET AKİF BALCI - 05542978833</v>
      </c>
      <c r="F188" s="37"/>
      <c r="G188" s="38">
        <f>H187</f>
        <v>0.65625</v>
      </c>
      <c r="H188" s="38">
        <f t="shared" si="25"/>
        <v>0.6875</v>
      </c>
      <c r="I188" s="39">
        <v>81</v>
      </c>
      <c r="J188" s="35">
        <v>3.125E-2</v>
      </c>
    </row>
    <row r="189" spans="1:10" ht="27" customHeight="1" x14ac:dyDescent="0.25">
      <c r="A189" s="43"/>
      <c r="B189" s="46"/>
      <c r="C189" s="48" t="s">
        <v>125</v>
      </c>
      <c r="D189" s="49"/>
      <c r="E189" s="49"/>
      <c r="F189" s="49"/>
      <c r="G189" s="49"/>
      <c r="H189" s="50"/>
      <c r="I189" s="34"/>
      <c r="J189" s="35">
        <v>1.0347222222222223</v>
      </c>
    </row>
    <row r="190" spans="1:10" ht="27" customHeight="1" x14ac:dyDescent="0.25">
      <c r="A190" s="43"/>
      <c r="B190" s="46"/>
      <c r="C190" s="36" t="str">
        <f>VLOOKUP(I190,veri!A$1:E$986,3,TRUE)</f>
        <v>SELÇUKLU</v>
      </c>
      <c r="D190" s="37" t="str">
        <f>VLOOKUP(I190,veri!A$1:E$986,4,TRUE)</f>
        <v>NURİ ÇINAR - 0505 581 00 44</v>
      </c>
      <c r="E190" s="37" t="str">
        <f>VLOOKUP(I190,veri!A$1:E$986,5,TRUE)</f>
        <v>ÖMER FARUK GÜN - 0535 733 82 10</v>
      </c>
      <c r="F190" s="37"/>
      <c r="G190" s="38">
        <f>H188+J189</f>
        <v>1.7222222222222223</v>
      </c>
      <c r="H190" s="38">
        <f t="shared" ref="H190:H195" si="26">G190+J190</f>
        <v>1.7465277777777779</v>
      </c>
      <c r="I190" s="39">
        <v>82</v>
      </c>
      <c r="J190" s="40">
        <v>2.4305555555555556E-2</v>
      </c>
    </row>
    <row r="191" spans="1:10" ht="27" customHeight="1" x14ac:dyDescent="0.25">
      <c r="A191" s="44"/>
      <c r="B191" s="47"/>
      <c r="C191" s="36" t="str">
        <f>VLOOKUP(I191,veri!A$1:E$986,3,TRUE)</f>
        <v>SELÇUKLU</v>
      </c>
      <c r="D191" s="37" t="str">
        <f>VLOOKUP(I191,veri!A$1:E$986,4,TRUE)</f>
        <v>NESİP PARLAK - 0537 593 52 89</v>
      </c>
      <c r="E191" s="37" t="str">
        <f>VLOOKUP(I191,veri!A$1:E$986,5,TRUE)</f>
        <v>HALİL İBRAHİM CANDAN - 0536 623 21 00</v>
      </c>
      <c r="F191" s="37"/>
      <c r="G191" s="38">
        <f>H190</f>
        <v>1.7465277777777779</v>
      </c>
      <c r="H191" s="38">
        <f t="shared" si="26"/>
        <v>1.7708333333333335</v>
      </c>
      <c r="I191" s="39">
        <v>83</v>
      </c>
      <c r="J191" s="40">
        <v>2.4305555555555556E-2</v>
      </c>
    </row>
    <row r="192" spans="1:10" ht="27" customHeight="1" x14ac:dyDescent="0.25">
      <c r="A192" s="42">
        <v>42908</v>
      </c>
      <c r="B192" s="45" t="str">
        <f>TEXT(A192,"GGGG")</f>
        <v>Perşembe</v>
      </c>
      <c r="C192" s="36" t="str">
        <f>VLOOKUP(I192,veri!A$1:E$986,3,TRUE)</f>
        <v>SELÇUKLU</v>
      </c>
      <c r="D192" s="37" t="str">
        <f>VLOOKUP(I192,veri!A$1:E$986,4,TRUE)</f>
        <v>MEHMET KARATAŞ - 0536 278 33 06</v>
      </c>
      <c r="E192" s="37" t="str">
        <f>VLOOKUP(I192,veri!A$1:E$986,5,TRUE)</f>
        <v>BAYRAM SÜREKLİ - 0505 656 02 95</v>
      </c>
      <c r="F192" s="31"/>
      <c r="G192" s="38">
        <v>0.5625</v>
      </c>
      <c r="H192" s="38">
        <f t="shared" si="26"/>
        <v>0.59375</v>
      </c>
      <c r="I192" s="39">
        <v>84</v>
      </c>
      <c r="J192" s="35">
        <v>3.125E-2</v>
      </c>
    </row>
    <row r="193" spans="1:10" ht="27" customHeight="1" x14ac:dyDescent="0.25">
      <c r="A193" s="43"/>
      <c r="B193" s="46"/>
      <c r="C193" s="36" t="str">
        <f>VLOOKUP(I193,veri!A$1:E$986,3,TRUE)</f>
        <v>SELÇUKLU</v>
      </c>
      <c r="D193" s="37" t="str">
        <f>VLOOKUP(I193,veri!A$1:E$986,4,TRUE)</f>
        <v>MUHAMMET BATTAL UYSAL - 0536 961 39 94</v>
      </c>
      <c r="E193" s="37" t="str">
        <f>VLOOKUP(I193,veri!A$1:E$986,5,TRUE)</f>
        <v>İSMAİL KÖKSAL - 0532 471 08 57</v>
      </c>
      <c r="F193" s="31"/>
      <c r="G193" s="38">
        <f>H192</f>
        <v>0.59375</v>
      </c>
      <c r="H193" s="38">
        <f t="shared" si="26"/>
        <v>0.625</v>
      </c>
      <c r="I193" s="39">
        <v>85</v>
      </c>
      <c r="J193" s="35">
        <v>3.125E-2</v>
      </c>
    </row>
    <row r="194" spans="1:10" ht="27" customHeight="1" x14ac:dyDescent="0.25">
      <c r="A194" s="43"/>
      <c r="B194" s="46"/>
      <c r="C194" s="36" t="str">
        <f>VLOOKUP(I194,veri!A$1:E$986,3,TRUE)</f>
        <v>SELÇUKLU</v>
      </c>
      <c r="D194" s="37" t="str">
        <f>VLOOKUP(I194,veri!A$1:E$986,4,TRUE)</f>
        <v>FATİH İSMAİL UYGUN - 0541 881 28 07</v>
      </c>
      <c r="E194" s="37" t="str">
        <f>VLOOKUP(I194,veri!A$1:E$986,5,TRUE)</f>
        <v>İSMAİL ÖDEN - 0535 592 61 01</v>
      </c>
      <c r="F194" s="37"/>
      <c r="G194" s="38">
        <f>H193</f>
        <v>0.625</v>
      </c>
      <c r="H194" s="38">
        <f t="shared" si="26"/>
        <v>0.65625</v>
      </c>
      <c r="I194" s="39">
        <v>86</v>
      </c>
      <c r="J194" s="35">
        <v>3.125E-2</v>
      </c>
    </row>
    <row r="195" spans="1:10" ht="27" customHeight="1" x14ac:dyDescent="0.25">
      <c r="A195" s="43"/>
      <c r="B195" s="46"/>
      <c r="C195" s="36" t="str">
        <f>VLOOKUP(I195,veri!A$1:E$986,3,TRUE)</f>
        <v>SELÇUKLU</v>
      </c>
      <c r="D195" s="37" t="str">
        <f>VLOOKUP(I195,veri!A$1:E$986,4,TRUE)</f>
        <v>İBRAHİM GÜRBÜZ - 0538 841 83 37</v>
      </c>
      <c r="E195" s="37" t="str">
        <f>VLOOKUP(I195,veri!A$1:E$986,5,TRUE)</f>
        <v>AHMET DİLEK - 0535 655 42 20</v>
      </c>
      <c r="F195" s="37"/>
      <c r="G195" s="38">
        <f>H194</f>
        <v>0.65625</v>
      </c>
      <c r="H195" s="38">
        <f t="shared" si="26"/>
        <v>0.6875</v>
      </c>
      <c r="I195" s="39">
        <v>87</v>
      </c>
      <c r="J195" s="35">
        <v>3.125E-2</v>
      </c>
    </row>
    <row r="196" spans="1:10" ht="27" customHeight="1" x14ac:dyDescent="0.25">
      <c r="A196" s="43"/>
      <c r="B196" s="46"/>
      <c r="C196" s="48" t="s">
        <v>125</v>
      </c>
      <c r="D196" s="49"/>
      <c r="E196" s="49"/>
      <c r="F196" s="49"/>
      <c r="G196" s="49"/>
      <c r="H196" s="50"/>
      <c r="I196" s="34"/>
      <c r="J196" s="35">
        <v>1.0347222222222223</v>
      </c>
    </row>
    <row r="197" spans="1:10" ht="27" customHeight="1" x14ac:dyDescent="0.25">
      <c r="A197" s="43"/>
      <c r="B197" s="46"/>
      <c r="C197" s="36" t="str">
        <f>VLOOKUP(I197,veri!A$1:E$986,3,TRUE)</f>
        <v>SELÇUKLU</v>
      </c>
      <c r="D197" s="37" t="str">
        <f>VLOOKUP(I197,veri!A$1:E$986,4,TRUE)</f>
        <v>HALİL İBRAHİM BAYRAM - 0536 737 60 15</v>
      </c>
      <c r="E197" s="37" t="str">
        <f>VLOOKUP(I197,veri!A$1:E$986,5,TRUE)</f>
        <v>ÖMER AKTAŞ - 0536 308 79 22</v>
      </c>
      <c r="F197" s="37"/>
      <c r="G197" s="38">
        <f>H195+J196</f>
        <v>1.7222222222222223</v>
      </c>
      <c r="H197" s="38">
        <f t="shared" ref="H197:H202" si="27">G197+J197</f>
        <v>1.7465277777777779</v>
      </c>
      <c r="I197" s="39">
        <v>88</v>
      </c>
      <c r="J197" s="40">
        <v>2.4305555555555556E-2</v>
      </c>
    </row>
    <row r="198" spans="1:10" ht="27" customHeight="1" x14ac:dyDescent="0.25">
      <c r="A198" s="44"/>
      <c r="B198" s="47"/>
      <c r="C198" s="36" t="str">
        <f>VLOOKUP(I198,veri!A$1:E$986,3,TRUE)</f>
        <v>SELÇUKLU</v>
      </c>
      <c r="D198" s="37" t="str">
        <f>VLOOKUP(I198,veri!A$1:E$986,4,TRUE)</f>
        <v>AHMET YAKIŞ - 0505 606 07 17</v>
      </c>
      <c r="E198" s="37" t="str">
        <f>VLOOKUP(I198,veri!A$1:E$986,5,TRUE)</f>
        <v>ABDURRAHİM GÜZELKARA - 0506 424 43 59</v>
      </c>
      <c r="F198" s="37"/>
      <c r="G198" s="38">
        <f>H197</f>
        <v>1.7465277777777779</v>
      </c>
      <c r="H198" s="38">
        <f t="shared" si="27"/>
        <v>1.7708333333333335</v>
      </c>
      <c r="I198" s="39">
        <v>89</v>
      </c>
      <c r="J198" s="40">
        <v>2.4305555555555556E-2</v>
      </c>
    </row>
    <row r="199" spans="1:10" ht="27" customHeight="1" x14ac:dyDescent="0.25">
      <c r="A199" s="42">
        <v>42909</v>
      </c>
      <c r="B199" s="45" t="str">
        <f>TEXT(A199,"GGGG")</f>
        <v>Cuma</v>
      </c>
      <c r="C199" s="36" t="str">
        <f>VLOOKUP(I199,veri!A$1:E$986,3,TRUE)</f>
        <v>SELÇUKLU</v>
      </c>
      <c r="D199" s="37" t="str">
        <f>VLOOKUP(I199,veri!A$1:E$986,4,TRUE)</f>
        <v>FATİH KOĞUŞAN - 0543 671 72 19</v>
      </c>
      <c r="E199" s="37" t="str">
        <f>VLOOKUP(I199,veri!A$1:E$986,5,TRUE)</f>
        <v>DURMUŞ ALİ UÇAR - 0533 544 38 96</v>
      </c>
      <c r="F199" s="31"/>
      <c r="G199" s="38">
        <v>0.5625</v>
      </c>
      <c r="H199" s="38">
        <f t="shared" si="27"/>
        <v>0.59375</v>
      </c>
      <c r="I199" s="39">
        <v>90</v>
      </c>
      <c r="J199" s="35">
        <v>3.125E-2</v>
      </c>
    </row>
    <row r="200" spans="1:10" ht="27" customHeight="1" x14ac:dyDescent="0.25">
      <c r="A200" s="43"/>
      <c r="B200" s="46"/>
      <c r="C200" s="36" t="str">
        <f>VLOOKUP(I200,veri!A$1:E$986,3,TRUE)</f>
        <v>SELÇUKLU</v>
      </c>
      <c r="D200" s="37" t="str">
        <f>VLOOKUP(I200,veri!A$1:E$986,4,TRUE)</f>
        <v>NEJDET DUMAN - 0530 345 95 70</v>
      </c>
      <c r="E200" s="37" t="str">
        <f>VLOOKUP(I200,veri!A$1:E$986,5,TRUE)</f>
        <v>FATİH İŞ - 0543 818 47 30</v>
      </c>
      <c r="F200" s="31"/>
      <c r="G200" s="38">
        <f>H199</f>
        <v>0.59375</v>
      </c>
      <c r="H200" s="38">
        <f t="shared" si="27"/>
        <v>0.625</v>
      </c>
      <c r="I200" s="39">
        <v>91</v>
      </c>
      <c r="J200" s="35">
        <v>3.125E-2</v>
      </c>
    </row>
    <row r="201" spans="1:10" ht="27" customHeight="1" x14ac:dyDescent="0.25">
      <c r="A201" s="43"/>
      <c r="B201" s="46"/>
      <c r="C201" s="36" t="str">
        <f>VLOOKUP(I201,veri!A$1:E$986,3,TRUE)</f>
        <v>SELÇUKLU</v>
      </c>
      <c r="D201" s="37" t="str">
        <f>VLOOKUP(I201,veri!A$1:E$986,4,TRUE)</f>
        <v>VELİ ÜRGÜPLÜ - 0505 305 96 82</v>
      </c>
      <c r="E201" s="37" t="str">
        <f>VLOOKUP(I201,veri!A$1:E$986,5,TRUE)</f>
        <v>HACI MEHMET KAYAALP - 0536 684 96 51</v>
      </c>
      <c r="F201" s="37"/>
      <c r="G201" s="38">
        <f>H200</f>
        <v>0.625</v>
      </c>
      <c r="H201" s="38">
        <f t="shared" si="27"/>
        <v>0.65625</v>
      </c>
      <c r="I201" s="39">
        <v>92</v>
      </c>
      <c r="J201" s="35">
        <v>3.125E-2</v>
      </c>
    </row>
    <row r="202" spans="1:10" ht="27" customHeight="1" x14ac:dyDescent="0.25">
      <c r="A202" s="43"/>
      <c r="B202" s="46"/>
      <c r="C202" s="36" t="str">
        <f>VLOOKUP(I202,veri!A$1:E$986,3,TRUE)</f>
        <v>SELÇUKLU</v>
      </c>
      <c r="D202" s="37" t="str">
        <f>VLOOKUP(I202,veri!A$1:E$986,4,TRUE)</f>
        <v>RECEP ÖZDEMİR - 0534 312 14 61</v>
      </c>
      <c r="E202" s="37" t="str">
        <f>VLOOKUP(I202,veri!A$1:E$986,5,TRUE)</f>
        <v>MEHMET BOZ - 0535 675 05 79</v>
      </c>
      <c r="F202" s="37"/>
      <c r="G202" s="38">
        <f>H201</f>
        <v>0.65625</v>
      </c>
      <c r="H202" s="38">
        <f t="shared" si="27"/>
        <v>0.6875</v>
      </c>
      <c r="I202" s="39">
        <v>93</v>
      </c>
      <c r="J202" s="35">
        <v>3.125E-2</v>
      </c>
    </row>
    <row r="203" spans="1:10" ht="27" customHeight="1" x14ac:dyDescent="0.25">
      <c r="A203" s="43"/>
      <c r="B203" s="46"/>
      <c r="C203" s="48" t="s">
        <v>125</v>
      </c>
      <c r="D203" s="49"/>
      <c r="E203" s="49"/>
      <c r="F203" s="49"/>
      <c r="G203" s="49"/>
      <c r="H203" s="50"/>
      <c r="I203" s="34"/>
      <c r="J203" s="35">
        <v>1.0347222222222223</v>
      </c>
    </row>
    <row r="204" spans="1:10" ht="27" customHeight="1" x14ac:dyDescent="0.25">
      <c r="A204" s="43"/>
      <c r="B204" s="46"/>
      <c r="C204" s="36" t="str">
        <f>VLOOKUP(I204,veri!A$1:E$986,3,TRUE)</f>
        <v>SELÇUKLU</v>
      </c>
      <c r="D204" s="37" t="str">
        <f>VLOOKUP(I204,veri!A$1:E$986,4,TRUE)</f>
        <v>SAMİ BOZBURUN - 0538 743 32 96</v>
      </c>
      <c r="E204" s="37" t="str">
        <f>VLOOKUP(I204,veri!A$1:E$986,5,TRUE)</f>
        <v>KENAN POLAT - 0536 876 42 21</v>
      </c>
      <c r="F204" s="37"/>
      <c r="G204" s="38">
        <f>H202+J203</f>
        <v>1.7222222222222223</v>
      </c>
      <c r="H204" s="38">
        <f t="shared" ref="H204:H209" si="28">G204+J204</f>
        <v>1.7465277777777779</v>
      </c>
      <c r="I204" s="39">
        <v>94</v>
      </c>
      <c r="J204" s="40">
        <v>2.4305555555555556E-2</v>
      </c>
    </row>
    <row r="205" spans="1:10" ht="27" customHeight="1" x14ac:dyDescent="0.25">
      <c r="A205" s="44"/>
      <c r="B205" s="47"/>
      <c r="C205" s="36" t="str">
        <f>VLOOKUP(I205,veri!A$1:E$986,3,TRUE)</f>
        <v>SELÇUKLU</v>
      </c>
      <c r="D205" s="37" t="str">
        <f>VLOOKUP(I205,veri!A$1:E$986,4,TRUE)</f>
        <v>ALİ İHSAN GÜLER - 0533 250 34 14</v>
      </c>
      <c r="E205" s="37" t="str">
        <f>VLOOKUP(I205,veri!A$1:E$986,5,TRUE)</f>
        <v>MEVLÜT BÜYÜKAVCIOĞLU - 0536 552 13 36</v>
      </c>
      <c r="F205" s="37"/>
      <c r="G205" s="38">
        <f>H204</f>
        <v>1.7465277777777779</v>
      </c>
      <c r="H205" s="38">
        <f t="shared" si="28"/>
        <v>1.7708333333333335</v>
      </c>
      <c r="I205" s="39">
        <v>95</v>
      </c>
      <c r="J205" s="40">
        <v>2.4305555555555556E-2</v>
      </c>
    </row>
    <row r="206" spans="1:10" ht="27" customHeight="1" x14ac:dyDescent="0.25">
      <c r="A206" s="42">
        <v>42910</v>
      </c>
      <c r="B206" s="45" t="str">
        <f>TEXT(A206,"GGGG")</f>
        <v>Cumartesi</v>
      </c>
      <c r="C206" s="36" t="str">
        <f>VLOOKUP(I206,veri!A$1:E$986,3,TRUE)</f>
        <v>SELÇUKLU</v>
      </c>
      <c r="D206" s="37" t="str">
        <f>VLOOKUP(I206,veri!A$1:E$986,4,TRUE)</f>
        <v>BİLAL ÖKSÜZOĞLU - 0537 628 06 37</v>
      </c>
      <c r="E206" s="37" t="str">
        <f>VLOOKUP(I206,veri!A$1:E$986,5,TRUE)</f>
        <v>MEVLÜT DEMİRBAŞ - 0537 603 06 27</v>
      </c>
      <c r="F206" s="31"/>
      <c r="G206" s="38">
        <v>0.5625</v>
      </c>
      <c r="H206" s="38">
        <f t="shared" si="28"/>
        <v>0.59375</v>
      </c>
      <c r="I206" s="39">
        <v>96</v>
      </c>
      <c r="J206" s="35">
        <v>3.125E-2</v>
      </c>
    </row>
    <row r="207" spans="1:10" ht="27" customHeight="1" x14ac:dyDescent="0.25">
      <c r="A207" s="43"/>
      <c r="B207" s="46"/>
      <c r="C207" s="36" t="str">
        <f>VLOOKUP(I207,veri!A$1:E$986,3,TRUE)</f>
        <v>SELÇUKLU</v>
      </c>
      <c r="D207" s="37" t="str">
        <f>VLOOKUP(I207,veri!A$1:E$986,4,TRUE)</f>
        <v>MUSTAFA DURAN - 0533 544 47 35</v>
      </c>
      <c r="E207" s="37" t="str">
        <f>VLOOKUP(I207,veri!A$1:E$986,5,TRUE)</f>
        <v>MUAMMER KIVANÇ - 0532 250 56 58</v>
      </c>
      <c r="F207" s="31"/>
      <c r="G207" s="38">
        <f>H206</f>
        <v>0.59375</v>
      </c>
      <c r="H207" s="38">
        <f t="shared" si="28"/>
        <v>0.625</v>
      </c>
      <c r="I207" s="39">
        <v>97</v>
      </c>
      <c r="J207" s="35">
        <v>3.125E-2</v>
      </c>
    </row>
    <row r="208" spans="1:10" ht="27" customHeight="1" x14ac:dyDescent="0.25">
      <c r="A208" s="43"/>
      <c r="B208" s="46"/>
      <c r="C208" s="36" t="str">
        <f>VLOOKUP(I208,veri!A$1:E$986,3,TRUE)</f>
        <v>SELÇUKLU</v>
      </c>
      <c r="D208" s="37" t="str">
        <f>VLOOKUP(I208,veri!A$1:E$986,4,TRUE)</f>
        <v>MUHSİN ÖZBAKIR - 0544 255 11 70</v>
      </c>
      <c r="E208" s="37" t="str">
        <f>VLOOKUP(I208,veri!A$1:E$986,5,TRUE)</f>
        <v>İSA ŞİMŞEK - 0544 450 37 94</v>
      </c>
      <c r="F208" s="37"/>
      <c r="G208" s="38">
        <f>H207</f>
        <v>0.625</v>
      </c>
      <c r="H208" s="38">
        <f t="shared" si="28"/>
        <v>0.65625</v>
      </c>
      <c r="I208" s="39">
        <v>98</v>
      </c>
      <c r="J208" s="35">
        <v>3.125E-2</v>
      </c>
    </row>
    <row r="209" spans="1:10" ht="27" customHeight="1" x14ac:dyDescent="0.25">
      <c r="A209" s="43"/>
      <c r="B209" s="46"/>
      <c r="C209" s="36" t="str">
        <f>VLOOKUP(I209,veri!A$1:E$986,3,TRUE)</f>
        <v>SELÇUKLU</v>
      </c>
      <c r="D209" s="37" t="str">
        <f>VLOOKUP(I209,veri!A$1:E$986,4,TRUE)</f>
        <v>HALİL TOGAY - 0535 555 74 58</v>
      </c>
      <c r="E209" s="37" t="str">
        <f>VLOOKUP(I209,veri!A$1:E$986,5,TRUE)</f>
        <v>NURULLAH ŞENER - 0506 925 77 45</v>
      </c>
      <c r="F209" s="37"/>
      <c r="G209" s="38">
        <f>H208</f>
        <v>0.65625</v>
      </c>
      <c r="H209" s="38">
        <f t="shared" si="28"/>
        <v>0.6875</v>
      </c>
      <c r="I209" s="39">
        <v>99</v>
      </c>
      <c r="J209" s="35">
        <v>3.125E-2</v>
      </c>
    </row>
    <row r="210" spans="1:10" ht="27" customHeight="1" x14ac:dyDescent="0.25">
      <c r="A210" s="43"/>
      <c r="B210" s="46"/>
      <c r="C210" s="48" t="s">
        <v>125</v>
      </c>
      <c r="D210" s="49"/>
      <c r="E210" s="49"/>
      <c r="F210" s="49"/>
      <c r="G210" s="49"/>
      <c r="H210" s="50"/>
      <c r="I210" s="34"/>
      <c r="J210" s="35">
        <v>1.0347222222222223</v>
      </c>
    </row>
    <row r="211" spans="1:10" ht="27" customHeight="1" x14ac:dyDescent="0.25">
      <c r="A211" s="43"/>
      <c r="B211" s="46"/>
      <c r="C211" s="36" t="str">
        <f>VLOOKUP(I211,veri!A$1:E$986,3,TRUE)</f>
        <v>SELÇUKLU</v>
      </c>
      <c r="D211" s="37" t="str">
        <f>VLOOKUP(I211,veri!A$1:E$986,4,TRUE)</f>
        <v>ABDULKERİM TEMİZCAN - 0507 359 10 53</v>
      </c>
      <c r="E211" s="37" t="str">
        <f>VLOOKUP(I211,veri!A$1:E$986,5,TRUE)</f>
        <v>LOKMAN AYDOĞAN - 0555 300 60 33</v>
      </c>
      <c r="F211" s="37"/>
      <c r="G211" s="38">
        <f>H209+J210</f>
        <v>1.7222222222222223</v>
      </c>
      <c r="H211" s="38">
        <f t="shared" ref="H211:H216" si="29">G211+J211</f>
        <v>1.7465277777777779</v>
      </c>
      <c r="I211" s="39">
        <v>100</v>
      </c>
      <c r="J211" s="40">
        <v>2.4305555555555556E-2</v>
      </c>
    </row>
    <row r="212" spans="1:10" ht="27" customHeight="1" x14ac:dyDescent="0.25">
      <c r="A212" s="44"/>
      <c r="B212" s="47"/>
      <c r="C212" s="36" t="str">
        <f>VLOOKUP(I212,veri!A$1:E$986,3,TRUE)</f>
        <v>SELÇUKLU</v>
      </c>
      <c r="D212" s="37" t="str">
        <f>VLOOKUP(I212,veri!A$1:E$986,4,TRUE)</f>
        <v>HÜSEYİN SAMİ KALAYCI - 0554 335 07 24</v>
      </c>
      <c r="E212" s="37" t="str">
        <f>VLOOKUP(I212,veri!A$1:E$986,5,TRUE)</f>
        <v>ÖMER FARUK APAYDIN - 0 533 812 20 03</v>
      </c>
      <c r="F212" s="37"/>
      <c r="G212" s="38">
        <f>H211</f>
        <v>1.7465277777777779</v>
      </c>
      <c r="H212" s="38">
        <f t="shared" si="29"/>
        <v>1.7708333333333335</v>
      </c>
      <c r="I212" s="39">
        <v>101</v>
      </c>
      <c r="J212" s="40">
        <v>2.4305555555555556E-2</v>
      </c>
    </row>
    <row r="213" spans="1:10" ht="27" customHeight="1" x14ac:dyDescent="0.25">
      <c r="A213" s="42">
        <v>42911</v>
      </c>
      <c r="B213" s="45" t="str">
        <f>TEXT(A213,"GGGG")</f>
        <v>Pazar</v>
      </c>
      <c r="C213" s="36" t="str">
        <f>VLOOKUP(I213,veri!A$1:E$986,3,TRUE)</f>
        <v>SELÇUKLU</v>
      </c>
      <c r="D213" s="37" t="str">
        <f>VLOOKUP(I213,veri!A$1:E$986,4,TRUE)</f>
        <v>İBRAHİM ÇIĞIR - 0536 319 90 58</v>
      </c>
      <c r="E213" s="37" t="str">
        <f>VLOOKUP(I213,veri!A$1:E$986,5,TRUE)</f>
        <v>RAHİM VARIŞ - 0535 787 90 86</v>
      </c>
      <c r="F213" s="31"/>
      <c r="G213" s="38">
        <v>0.5625</v>
      </c>
      <c r="H213" s="38">
        <f t="shared" si="29"/>
        <v>0.59375</v>
      </c>
      <c r="I213" s="39">
        <v>102</v>
      </c>
      <c r="J213" s="35">
        <v>3.125E-2</v>
      </c>
    </row>
    <row r="214" spans="1:10" ht="27" customHeight="1" x14ac:dyDescent="0.25">
      <c r="A214" s="43"/>
      <c r="B214" s="46"/>
      <c r="C214" s="36" t="str">
        <f>VLOOKUP(I214,veri!A$1:E$986,3,TRUE)</f>
        <v>SELÇUKLU</v>
      </c>
      <c r="D214" s="37" t="str">
        <f>VLOOKUP(I214,veri!A$1:E$986,4,TRUE)</f>
        <v>RESUL YETİŞ - 0536 635 27 84</v>
      </c>
      <c r="E214" s="37" t="str">
        <f>VLOOKUP(I214,veri!A$1:E$986,5,TRUE)</f>
        <v>MUSTAFA AKIN - 05386085352</v>
      </c>
      <c r="F214" s="31"/>
      <c r="G214" s="38">
        <f>H213</f>
        <v>0.59375</v>
      </c>
      <c r="H214" s="38">
        <f t="shared" si="29"/>
        <v>0.625</v>
      </c>
      <c r="I214" s="39">
        <v>103</v>
      </c>
      <c r="J214" s="35">
        <v>3.125E-2</v>
      </c>
    </row>
    <row r="215" spans="1:10" ht="27" customHeight="1" x14ac:dyDescent="0.25">
      <c r="A215" s="43"/>
      <c r="B215" s="46"/>
      <c r="C215" s="36" t="str">
        <f>VLOOKUP(I215,veri!A$1:E$986,3,TRUE)</f>
        <v>SELÇUKLU</v>
      </c>
      <c r="D215" s="37" t="str">
        <f>VLOOKUP(I215,veri!A$1:E$986,4,TRUE)</f>
        <v>EKREM KARAKOÇ - 0507 310 73 35</v>
      </c>
      <c r="E215" s="37" t="str">
        <f>VLOOKUP(I215,veri!A$1:E$986,5,TRUE)</f>
        <v>AHMET ATIF UZUN - 0533 683 05 17</v>
      </c>
      <c r="F215" s="37"/>
      <c r="G215" s="38">
        <f>H214</f>
        <v>0.625</v>
      </c>
      <c r="H215" s="38">
        <f t="shared" si="29"/>
        <v>0.65625</v>
      </c>
      <c r="I215" s="39">
        <v>104</v>
      </c>
      <c r="J215" s="35">
        <v>3.125E-2</v>
      </c>
    </row>
    <row r="216" spans="1:10" ht="27" customHeight="1" x14ac:dyDescent="0.25">
      <c r="A216" s="43"/>
      <c r="B216" s="46"/>
      <c r="C216" s="36" t="str">
        <f>VLOOKUP(I216,veri!A$1:E$986,3,TRUE)</f>
        <v>SELÇUKLU</v>
      </c>
      <c r="D216" s="37" t="str">
        <f>VLOOKUP(I216,veri!A$1:E$986,4,TRUE)</f>
        <v>MURAT KAVUNCU - 0536 337 52 50</v>
      </c>
      <c r="E216" s="37" t="str">
        <f>VLOOKUP(I216,veri!A$1:E$986,5,TRUE)</f>
        <v>ALİ EMRE KÜÇÜKSUCU - 0533 542 44 43</v>
      </c>
      <c r="F216" s="37"/>
      <c r="G216" s="38">
        <f>H215</f>
        <v>0.65625</v>
      </c>
      <c r="H216" s="38">
        <f t="shared" si="29"/>
        <v>0.6875</v>
      </c>
      <c r="I216" s="39">
        <v>105</v>
      </c>
      <c r="J216" s="35">
        <v>3.125E-2</v>
      </c>
    </row>
    <row r="217" spans="1:10" ht="27" customHeight="1" x14ac:dyDescent="0.25">
      <c r="A217" s="43"/>
      <c r="B217" s="46"/>
      <c r="C217" s="48" t="s">
        <v>125</v>
      </c>
      <c r="D217" s="49"/>
      <c r="E217" s="49"/>
      <c r="F217" s="49"/>
      <c r="G217" s="49"/>
      <c r="H217" s="50"/>
      <c r="I217" s="34"/>
      <c r="J217" s="35">
        <v>1.0347222222222223</v>
      </c>
    </row>
    <row r="218" spans="1:10" ht="27" customHeight="1" x14ac:dyDescent="0.25">
      <c r="A218" s="43"/>
      <c r="B218" s="46"/>
      <c r="C218" s="36" t="str">
        <f>VLOOKUP(I218,veri!A$1:E$986,3,TRUE)</f>
        <v>SELÇUKLU</v>
      </c>
      <c r="D218" s="37" t="str">
        <f>VLOOKUP(I218,veri!A$1:E$986,4,TRUE)</f>
        <v>MEHMET AKİF BALCI - 05542978833</v>
      </c>
      <c r="E218" s="37" t="str">
        <f>VLOOKUP(I218,veri!A$1:E$986,5,TRUE)</f>
        <v>NURİ ÇINAR - 0505 581 00 44</v>
      </c>
      <c r="F218" s="37"/>
      <c r="G218" s="38">
        <f>H216+J217</f>
        <v>1.7222222222222223</v>
      </c>
      <c r="H218" s="38">
        <f t="shared" ref="H218:H223" si="30">G218+J218</f>
        <v>1.7465277777777779</v>
      </c>
      <c r="I218" s="39">
        <v>106</v>
      </c>
      <c r="J218" s="40">
        <v>2.4305555555555556E-2</v>
      </c>
    </row>
    <row r="219" spans="1:10" ht="27" customHeight="1" x14ac:dyDescent="0.25">
      <c r="A219" s="44"/>
      <c r="B219" s="47"/>
      <c r="C219" s="36" t="str">
        <f>VLOOKUP(I219,veri!A$1:E$986,3,TRUE)</f>
        <v>SELÇUKLU</v>
      </c>
      <c r="D219" s="37" t="str">
        <f>VLOOKUP(I219,veri!A$1:E$986,4,TRUE)</f>
        <v>ÖMER FARUK GÜN - 0535 733 82 10</v>
      </c>
      <c r="E219" s="37" t="str">
        <f>VLOOKUP(I219,veri!A$1:E$986,5,TRUE)</f>
        <v>NESİP PARLAK - 0537 593 52 89</v>
      </c>
      <c r="F219" s="37"/>
      <c r="G219" s="38">
        <f>H218</f>
        <v>1.7465277777777779</v>
      </c>
      <c r="H219" s="38">
        <f t="shared" si="30"/>
        <v>1.7708333333333335</v>
      </c>
      <c r="I219" s="39">
        <v>107</v>
      </c>
      <c r="J219" s="40">
        <v>2.4305555555555556E-2</v>
      </c>
    </row>
    <row r="220" spans="1:10" ht="27" customHeight="1" x14ac:dyDescent="0.25">
      <c r="A220" s="42">
        <v>42912</v>
      </c>
      <c r="B220" s="45" t="str">
        <f>TEXT(A220,"GGGG")</f>
        <v>Pazartesi</v>
      </c>
      <c r="C220" s="36" t="str">
        <f>VLOOKUP(I220,veri!A$1:E$986,3,TRUE)</f>
        <v>SELÇUKLU</v>
      </c>
      <c r="D220" s="37" t="str">
        <f>VLOOKUP(I220,veri!A$1:E$986,4,TRUE)</f>
        <v>HALİL İBRAHİM CANDAN - 0536 623 21 00</v>
      </c>
      <c r="E220" s="37" t="str">
        <f>VLOOKUP(I220,veri!A$1:E$986,5,TRUE)</f>
        <v>MEHMET KARATAŞ - 0536 278 33 06</v>
      </c>
      <c r="F220" s="31"/>
      <c r="G220" s="38">
        <v>0.5625</v>
      </c>
      <c r="H220" s="38">
        <f t="shared" si="30"/>
        <v>0.59375</v>
      </c>
      <c r="I220" s="39">
        <v>108</v>
      </c>
      <c r="J220" s="35">
        <v>3.125E-2</v>
      </c>
    </row>
    <row r="221" spans="1:10" ht="27" customHeight="1" x14ac:dyDescent="0.25">
      <c r="A221" s="43"/>
      <c r="B221" s="46"/>
      <c r="C221" s="36" t="str">
        <f>VLOOKUP(I221,veri!A$1:E$986,3,TRUE)</f>
        <v>SELÇUKLU</v>
      </c>
      <c r="D221" s="37" t="str">
        <f>VLOOKUP(I221,veri!A$1:E$986,4,TRUE)</f>
        <v>BAYRAM SÜREKLİ - 0505 656 02 95</v>
      </c>
      <c r="E221" s="37" t="str">
        <f>VLOOKUP(I221,veri!A$1:E$986,5,TRUE)</f>
        <v>MUHAMMET BATTAL UYSAL - 0536 961 39 94</v>
      </c>
      <c r="F221" s="31"/>
      <c r="G221" s="38">
        <f>H220</f>
        <v>0.59375</v>
      </c>
      <c r="H221" s="38">
        <f t="shared" si="30"/>
        <v>0.625</v>
      </c>
      <c r="I221" s="39">
        <v>109</v>
      </c>
      <c r="J221" s="35">
        <v>3.125E-2</v>
      </c>
    </row>
    <row r="222" spans="1:10" ht="27" customHeight="1" x14ac:dyDescent="0.25">
      <c r="A222" s="43"/>
      <c r="B222" s="46"/>
      <c r="C222" s="36" t="str">
        <f>VLOOKUP(I222,veri!A$1:E$986,3,TRUE)</f>
        <v>KARATAY</v>
      </c>
      <c r="D222" s="37" t="str">
        <f>VLOOKUP(I222,veri!A$1:E$986,4,TRUE)</f>
        <v>ABDUSSANİT İNAN - 554 721 39 43</v>
      </c>
      <c r="E222" s="37" t="str">
        <f>VLOOKUP(I222,veri!A$1:E$986,5,TRUE)</f>
        <v>METİN ÖZKULU - 538 718 10 79</v>
      </c>
      <c r="F222" s="37"/>
      <c r="G222" s="38">
        <f>H221</f>
        <v>0.625</v>
      </c>
      <c r="H222" s="38">
        <f t="shared" si="30"/>
        <v>0.65625</v>
      </c>
      <c r="I222" s="39">
        <v>1</v>
      </c>
      <c r="J222" s="35">
        <v>3.125E-2</v>
      </c>
    </row>
    <row r="223" spans="1:10" ht="27" customHeight="1" x14ac:dyDescent="0.25">
      <c r="A223" s="43"/>
      <c r="B223" s="46"/>
      <c r="C223" s="36" t="str">
        <f>VLOOKUP(I223,veri!A$1:E$986,3,TRUE)</f>
        <v>KARATAY</v>
      </c>
      <c r="D223" s="37" t="str">
        <f>VLOOKUP(I223,veri!A$1:E$986,4,TRUE)</f>
        <v>ALİ ERDOĞAN - 536 934 83 55</v>
      </c>
      <c r="E223" s="37" t="str">
        <f>VLOOKUP(I223,veri!A$1:E$986,5,TRUE)</f>
        <v>M. BAKİ AKDENİZ - 530 528 33 86</v>
      </c>
      <c r="F223" s="37"/>
      <c r="G223" s="38">
        <f>H222</f>
        <v>0.65625</v>
      </c>
      <c r="H223" s="38">
        <f t="shared" si="30"/>
        <v>0.6875</v>
      </c>
      <c r="I223" s="39">
        <v>2</v>
      </c>
      <c r="J223" s="35">
        <v>3.125E-2</v>
      </c>
    </row>
    <row r="224" spans="1:10" ht="27" customHeight="1" x14ac:dyDescent="0.25">
      <c r="A224" s="43"/>
      <c r="B224" s="46"/>
      <c r="C224" s="48" t="s">
        <v>125</v>
      </c>
      <c r="D224" s="49"/>
      <c r="E224" s="49"/>
      <c r="F224" s="49"/>
      <c r="G224" s="49"/>
      <c r="H224" s="50"/>
      <c r="I224" s="34"/>
      <c r="J224" s="35">
        <v>1.0347222222222223</v>
      </c>
    </row>
    <row r="225" spans="1:10" ht="27" customHeight="1" x14ac:dyDescent="0.25">
      <c r="A225" s="43"/>
      <c r="B225" s="46"/>
      <c r="C225" s="36" t="str">
        <f>VLOOKUP(I225,veri!A$1:E$986,3,TRUE)</f>
        <v>KARATAY</v>
      </c>
      <c r="D225" s="37" t="str">
        <f>VLOOKUP(I225,veri!A$1:E$986,4,TRUE)</f>
        <v>ALİ İNAL - 538 644 18 75</v>
      </c>
      <c r="E225" s="37" t="str">
        <f>VLOOKUP(I225,veri!A$1:E$986,5,TRUE)</f>
        <v>MUHAMMET AKSAK - 532 590 42 05</v>
      </c>
      <c r="F225" s="37"/>
      <c r="G225" s="38">
        <f>H223+J224</f>
        <v>1.7222222222222223</v>
      </c>
      <c r="H225" s="38">
        <f t="shared" ref="H225:H230" si="31">G225+J225</f>
        <v>1.7465277777777779</v>
      </c>
      <c r="I225" s="39">
        <v>3</v>
      </c>
      <c r="J225" s="40">
        <v>2.4305555555555556E-2</v>
      </c>
    </row>
    <row r="226" spans="1:10" ht="27" customHeight="1" x14ac:dyDescent="0.25">
      <c r="A226" s="44"/>
      <c r="B226" s="47"/>
      <c r="C226" s="36" t="str">
        <f>VLOOKUP(I226,veri!A$1:E$986,3,TRUE)</f>
        <v>KARATAY</v>
      </c>
      <c r="D226" s="37" t="str">
        <f>VLOOKUP(I226,veri!A$1:E$986,4,TRUE)</f>
        <v>ALİ KIYAK - 531 356 14 33</v>
      </c>
      <c r="E226" s="37" t="str">
        <f>VLOOKUP(I226,veri!A$1:E$986,5,TRUE)</f>
        <v>MUSA ATCI - 533 553 54 86</v>
      </c>
      <c r="F226" s="37"/>
      <c r="G226" s="38">
        <f>H225</f>
        <v>1.7465277777777779</v>
      </c>
      <c r="H226" s="38">
        <f t="shared" si="31"/>
        <v>1.7708333333333335</v>
      </c>
      <c r="I226" s="39">
        <v>4</v>
      </c>
      <c r="J226" s="40">
        <v>2.4305555555555556E-2</v>
      </c>
    </row>
    <row r="227" spans="1:10" ht="27" customHeight="1" x14ac:dyDescent="0.25">
      <c r="A227" s="42">
        <v>42913</v>
      </c>
      <c r="B227" s="45" t="str">
        <f>TEXT(A227,"GGGG")</f>
        <v>Salı</v>
      </c>
      <c r="C227" s="36" t="str">
        <f>VLOOKUP(I227,veri!A$1:E$986,3,TRUE)</f>
        <v>KARATAY</v>
      </c>
      <c r="D227" s="37" t="str">
        <f>VLOOKUP(I227,veri!A$1:E$986,4,TRUE)</f>
        <v>DURMUŞ ALİ MUTLU - 533 815 27 15</v>
      </c>
      <c r="E227" s="37" t="str">
        <f>VLOOKUP(I227,veri!A$1:E$986,5,TRUE)</f>
        <v>MUSTAFA BABAT - 539 881 39 88</v>
      </c>
      <c r="F227" s="31"/>
      <c r="G227" s="38">
        <v>0.5625</v>
      </c>
      <c r="H227" s="38">
        <f t="shared" si="31"/>
        <v>0.59375</v>
      </c>
      <c r="I227" s="39">
        <v>5</v>
      </c>
      <c r="J227" s="35">
        <v>3.125E-2</v>
      </c>
    </row>
    <row r="228" spans="1:10" ht="27" customHeight="1" x14ac:dyDescent="0.25">
      <c r="A228" s="43"/>
      <c r="B228" s="46"/>
      <c r="C228" s="36" t="str">
        <f>VLOOKUP(I228,veri!A$1:E$986,3,TRUE)</f>
        <v>KARATAY</v>
      </c>
      <c r="D228" s="37" t="str">
        <f>VLOOKUP(I228,veri!A$1:E$986,4,TRUE)</f>
        <v>EROL KAYA - 534 218 57 87</v>
      </c>
      <c r="E228" s="37" t="str">
        <f>VLOOKUP(I228,veri!A$1:E$986,5,TRUE)</f>
        <v>MUSTAFA CAN - 537 775 84 57</v>
      </c>
      <c r="F228" s="31"/>
      <c r="G228" s="38">
        <f>H227</f>
        <v>0.59375</v>
      </c>
      <c r="H228" s="38">
        <f t="shared" si="31"/>
        <v>0.625</v>
      </c>
      <c r="I228" s="39">
        <v>6</v>
      </c>
      <c r="J228" s="35">
        <v>3.125E-2</v>
      </c>
    </row>
    <row r="229" spans="1:10" ht="27" customHeight="1" x14ac:dyDescent="0.25">
      <c r="A229" s="43"/>
      <c r="B229" s="46"/>
      <c r="C229" s="36" t="str">
        <f>VLOOKUP(I229,veri!A$1:E$986,3,TRUE)</f>
        <v>KARATAY</v>
      </c>
      <c r="D229" s="37" t="str">
        <f>VLOOKUP(I229,veri!A$1:E$986,4,TRUE)</f>
        <v>HALİL İBRAHİM ÜREN - 542 600 22 83</v>
      </c>
      <c r="E229" s="37" t="str">
        <f>VLOOKUP(I229,veri!A$1:E$986,5,TRUE)</f>
        <v>MUSTAFA KESEK - 506 391 75 60</v>
      </c>
      <c r="F229" s="37"/>
      <c r="G229" s="38">
        <f>H228</f>
        <v>0.625</v>
      </c>
      <c r="H229" s="38">
        <f t="shared" si="31"/>
        <v>0.65625</v>
      </c>
      <c r="I229" s="39">
        <v>7</v>
      </c>
      <c r="J229" s="35">
        <v>3.125E-2</v>
      </c>
    </row>
    <row r="230" spans="1:10" ht="27" customHeight="1" x14ac:dyDescent="0.25">
      <c r="A230" s="43"/>
      <c r="B230" s="46"/>
      <c r="C230" s="36" t="str">
        <f>VLOOKUP(I230,veri!A$1:E$986,3,TRUE)</f>
        <v>KARATAY</v>
      </c>
      <c r="D230" s="37" t="str">
        <f>VLOOKUP(I230,veri!A$1:E$986,4,TRUE)</f>
        <v>H. İBRAHİM YUMUŞAK - 537 923 11 33</v>
      </c>
      <c r="E230" s="37" t="str">
        <f>VLOOKUP(I230,veri!A$1:E$986,5,TRUE)</f>
        <v>NİYAZİ TUĞYAN - 543 462 78 83</v>
      </c>
      <c r="F230" s="37"/>
      <c r="G230" s="38">
        <f>H229</f>
        <v>0.65625</v>
      </c>
      <c r="H230" s="38">
        <f t="shared" si="31"/>
        <v>0.6875</v>
      </c>
      <c r="I230" s="39">
        <v>8</v>
      </c>
      <c r="J230" s="35">
        <v>3.125E-2</v>
      </c>
    </row>
    <row r="231" spans="1:10" ht="27" customHeight="1" x14ac:dyDescent="0.25">
      <c r="A231" s="43"/>
      <c r="B231" s="46"/>
      <c r="C231" s="48" t="s">
        <v>125</v>
      </c>
      <c r="D231" s="49"/>
      <c r="E231" s="49"/>
      <c r="F231" s="49"/>
      <c r="G231" s="49"/>
      <c r="H231" s="50"/>
      <c r="I231" s="34"/>
      <c r="J231" s="35">
        <v>1.0347222222222223</v>
      </c>
    </row>
    <row r="232" spans="1:10" ht="27" customHeight="1" x14ac:dyDescent="0.25">
      <c r="A232" s="43"/>
      <c r="B232" s="46"/>
      <c r="C232" s="36" t="str">
        <f>VLOOKUP(I232,veri!A$1:E$986,3,TRUE)</f>
        <v>KARATAY</v>
      </c>
      <c r="D232" s="37" t="str">
        <f>VLOOKUP(I232,veri!A$1:E$986,4,TRUE)</f>
        <v>HASAN ÇİFTÇİ - 555 682 27 95</v>
      </c>
      <c r="E232" s="37" t="str">
        <f>VLOOKUP(I232,veri!A$1:E$986,5,TRUE)</f>
        <v>ORHAN ŞİMŞEK - 543 480 64 93</v>
      </c>
      <c r="F232" s="37"/>
      <c r="G232" s="38">
        <f>H230+J231</f>
        <v>1.7222222222222223</v>
      </c>
      <c r="H232" s="38">
        <f t="shared" ref="H232:H237" si="32">G232+J232</f>
        <v>1.7465277777777779</v>
      </c>
      <c r="I232" s="39">
        <v>9</v>
      </c>
      <c r="J232" s="40">
        <v>2.4305555555555556E-2</v>
      </c>
    </row>
    <row r="233" spans="1:10" ht="27" customHeight="1" x14ac:dyDescent="0.25">
      <c r="A233" s="44"/>
      <c r="B233" s="47"/>
      <c r="C233" s="36" t="str">
        <f>VLOOKUP(I233,veri!A$1:E$986,3,TRUE)</f>
        <v>KARATAY</v>
      </c>
      <c r="D233" s="37" t="str">
        <f>VLOOKUP(I233,veri!A$1:E$986,4,TRUE)</f>
        <v>HÜSEYİN KURŞUNMADEN - 506 558 01 48</v>
      </c>
      <c r="E233" s="37" t="str">
        <f>VLOOKUP(I233,veri!A$1:E$986,5,TRUE)</f>
        <v>OSMAN İYİŞENYÜREK - 554 471 06 75</v>
      </c>
      <c r="F233" s="37"/>
      <c r="G233" s="38">
        <f>H232</f>
        <v>1.7465277777777779</v>
      </c>
      <c r="H233" s="38">
        <f t="shared" si="32"/>
        <v>1.7708333333333335</v>
      </c>
      <c r="I233" s="39">
        <v>10</v>
      </c>
      <c r="J233" s="40">
        <v>2.4305555555555556E-2</v>
      </c>
    </row>
    <row r="234" spans="1:10" ht="27" customHeight="1" x14ac:dyDescent="0.25">
      <c r="A234" s="42">
        <v>42914</v>
      </c>
      <c r="B234" s="45" t="str">
        <f>TEXT(A234,"GGGG")</f>
        <v>Çarşamba</v>
      </c>
      <c r="C234" s="36" t="str">
        <f>VLOOKUP(I234,veri!A$1:E$986,3,TRUE)</f>
        <v>KARATAY</v>
      </c>
      <c r="D234" s="37" t="str">
        <f>VLOOKUP(I234,veri!A$1:E$986,4,TRUE)</f>
        <v>HÜSEYİN ÜNLÜ - 542 393 83 66</v>
      </c>
      <c r="E234" s="37" t="str">
        <f>VLOOKUP(I234,veri!A$1:E$986,5,TRUE)</f>
        <v>SAMİ KIZMAZ - 545 575 82 45</v>
      </c>
      <c r="F234" s="31"/>
      <c r="G234" s="38">
        <v>0.5625</v>
      </c>
      <c r="H234" s="38">
        <f t="shared" si="32"/>
        <v>0.59375</v>
      </c>
      <c r="I234" s="39">
        <v>11</v>
      </c>
      <c r="J234" s="35">
        <v>3.125E-2</v>
      </c>
    </row>
    <row r="235" spans="1:10" ht="27" customHeight="1" x14ac:dyDescent="0.25">
      <c r="A235" s="43"/>
      <c r="B235" s="46"/>
      <c r="C235" s="36" t="str">
        <f>VLOOKUP(I235,veri!A$1:E$986,3,TRUE)</f>
        <v>KARATAY</v>
      </c>
      <c r="D235" s="37" t="str">
        <f>VLOOKUP(I235,veri!A$1:E$986,4,TRUE)</f>
        <v>İDRİS ERDOĞAN - 535 884 55 45</v>
      </c>
      <c r="E235" s="37" t="str">
        <f>VLOOKUP(I235,veri!A$1:E$986,5,TRUE)</f>
        <v>YAKUP ÇEVREN - 555 886 47 64</v>
      </c>
      <c r="F235" s="31"/>
      <c r="G235" s="38">
        <f>H234</f>
        <v>0.59375</v>
      </c>
      <c r="H235" s="38">
        <f t="shared" si="32"/>
        <v>0.625</v>
      </c>
      <c r="I235" s="39">
        <v>12</v>
      </c>
      <c r="J235" s="35">
        <v>3.125E-2</v>
      </c>
    </row>
    <row r="236" spans="1:10" ht="27" customHeight="1" x14ac:dyDescent="0.25">
      <c r="A236" s="43"/>
      <c r="B236" s="46"/>
      <c r="C236" s="36" t="str">
        <f>VLOOKUP(I236,veri!A$1:E$986,3,TRUE)</f>
        <v>KARATAY</v>
      </c>
      <c r="D236" s="37" t="str">
        <f>VLOOKUP(I236,veri!A$1:E$986,4,TRUE)</f>
        <v>İSMAİL HALICI - 533 934 66 44</v>
      </c>
      <c r="E236" s="37" t="str">
        <f>VLOOKUP(I236,veri!A$1:E$986,5,TRUE)</f>
        <v>YAKUP ÖNDER - 537 236 06 41</v>
      </c>
      <c r="F236" s="37"/>
      <c r="G236" s="38">
        <f>H235</f>
        <v>0.625</v>
      </c>
      <c r="H236" s="38">
        <f t="shared" si="32"/>
        <v>0.65625</v>
      </c>
      <c r="I236" s="39">
        <v>13</v>
      </c>
      <c r="J236" s="35">
        <v>3.125E-2</v>
      </c>
    </row>
    <row r="237" spans="1:10" ht="27" customHeight="1" x14ac:dyDescent="0.25">
      <c r="A237" s="43"/>
      <c r="B237" s="46"/>
      <c r="C237" s="36" t="str">
        <f>VLOOKUP(I237,veri!A$1:E$986,3,TRUE)</f>
        <v>KARATAY</v>
      </c>
      <c r="D237" s="37" t="str">
        <f>VLOOKUP(I237,veri!A$1:E$986,4,TRUE)</f>
        <v>KAMİL ÇELİK - 537 676 19 28</v>
      </c>
      <c r="E237" s="37" t="str">
        <f>VLOOKUP(I237,veri!A$1:E$986,5,TRUE)</f>
        <v>Y. KASIM ASLANBOĞA - 539 963 08 98</v>
      </c>
      <c r="F237" s="37"/>
      <c r="G237" s="38">
        <f>H236</f>
        <v>0.65625</v>
      </c>
      <c r="H237" s="38">
        <f t="shared" si="32"/>
        <v>0.6875</v>
      </c>
      <c r="I237" s="39">
        <v>14</v>
      </c>
      <c r="J237" s="35">
        <v>3.125E-2</v>
      </c>
    </row>
    <row r="238" spans="1:10" ht="27" customHeight="1" x14ac:dyDescent="0.25">
      <c r="A238" s="43"/>
      <c r="B238" s="46"/>
      <c r="C238" s="48" t="s">
        <v>125</v>
      </c>
      <c r="D238" s="49"/>
      <c r="E238" s="49"/>
      <c r="F238" s="49"/>
      <c r="G238" s="49"/>
      <c r="H238" s="50"/>
      <c r="I238" s="34"/>
      <c r="J238" s="35">
        <v>1.0347222222222223</v>
      </c>
    </row>
    <row r="239" spans="1:10" ht="27" customHeight="1" x14ac:dyDescent="0.25">
      <c r="A239" s="43"/>
      <c r="B239" s="46"/>
      <c r="C239" s="36" t="str">
        <f>VLOOKUP(I239,veri!A$1:E$986,3,TRUE)</f>
        <v>KARATAY</v>
      </c>
      <c r="D239" s="37" t="str">
        <f>VLOOKUP(I239,veri!A$1:E$986,4,TRUE)</f>
        <v>MAHMUT SAMİ ÜNLÜ - 555 249 26 88</v>
      </c>
      <c r="E239" s="37" t="str">
        <f>VLOOKUP(I239,veri!A$1:E$986,5,TRUE)</f>
        <v>YAVUZ SELİM CEYLAN - 537 316 10 79</v>
      </c>
      <c r="F239" s="37"/>
      <c r="G239" s="38">
        <f>H237+J238</f>
        <v>1.7222222222222223</v>
      </c>
      <c r="H239" s="38">
        <f t="shared" ref="H239:H244" si="33">G239+J239</f>
        <v>1.7465277777777779</v>
      </c>
      <c r="I239" s="39">
        <v>15</v>
      </c>
      <c r="J239" s="40">
        <v>2.4305555555555556E-2</v>
      </c>
    </row>
    <row r="240" spans="1:10" ht="27" customHeight="1" x14ac:dyDescent="0.25">
      <c r="A240" s="44"/>
      <c r="B240" s="47"/>
      <c r="C240" s="36" t="str">
        <f>VLOOKUP(I240,veri!A$1:E$986,3,TRUE)</f>
        <v>KARATAY</v>
      </c>
      <c r="D240" s="37" t="str">
        <f>VLOOKUP(I240,veri!A$1:E$986,4,TRUE)</f>
        <v>METİN ÖZKULU - 538 718 10 79</v>
      </c>
      <c r="E240" s="37" t="str">
        <f>VLOOKUP(I240,veri!A$1:E$986,5,TRUE)</f>
        <v>ABDUSSANİT İNAN - 554 721 39 43</v>
      </c>
      <c r="F240" s="37"/>
      <c r="G240" s="38">
        <f>H239</f>
        <v>1.7465277777777779</v>
      </c>
      <c r="H240" s="38">
        <f t="shared" si="33"/>
        <v>1.7708333333333335</v>
      </c>
      <c r="I240" s="39">
        <v>16</v>
      </c>
      <c r="J240" s="40">
        <v>2.4305555555555556E-2</v>
      </c>
    </row>
    <row r="241" spans="1:10" ht="27" customHeight="1" x14ac:dyDescent="0.25">
      <c r="A241" s="42">
        <v>42915</v>
      </c>
      <c r="B241" s="45" t="str">
        <f>TEXT(A241,"GGGG")</f>
        <v>Perşembe</v>
      </c>
      <c r="C241" s="36" t="str">
        <f>VLOOKUP(I241,veri!A$1:E$986,3,TRUE)</f>
        <v>KARATAY</v>
      </c>
      <c r="D241" s="37" t="str">
        <f>VLOOKUP(I241,veri!A$1:E$986,4,TRUE)</f>
        <v>M. BAKİ AKDENİZ - 530 528 33 86</v>
      </c>
      <c r="E241" s="37" t="str">
        <f>VLOOKUP(I241,veri!A$1:E$986,5,TRUE)</f>
        <v>ALİ ERDOĞAN - 536 934 83 55</v>
      </c>
      <c r="F241" s="31"/>
      <c r="G241" s="38">
        <v>0.5625</v>
      </c>
      <c r="H241" s="38">
        <f t="shared" si="33"/>
        <v>0.59375</v>
      </c>
      <c r="I241" s="39">
        <v>17</v>
      </c>
      <c r="J241" s="35">
        <v>3.125E-2</v>
      </c>
    </row>
    <row r="242" spans="1:10" ht="27" customHeight="1" x14ac:dyDescent="0.25">
      <c r="A242" s="43"/>
      <c r="B242" s="46"/>
      <c r="C242" s="36" t="str">
        <f>VLOOKUP(I242,veri!A$1:E$986,3,TRUE)</f>
        <v>KARATAY</v>
      </c>
      <c r="D242" s="37" t="str">
        <f>VLOOKUP(I242,veri!A$1:E$986,4,TRUE)</f>
        <v>MUHAMMET AKSAK - 532 590 42 05</v>
      </c>
      <c r="E242" s="37" t="str">
        <f>VLOOKUP(I242,veri!A$1:E$986,5,TRUE)</f>
        <v>ALİ İNAL - 538 644 18 75</v>
      </c>
      <c r="F242" s="31"/>
      <c r="G242" s="38">
        <f>H241</f>
        <v>0.59375</v>
      </c>
      <c r="H242" s="38">
        <f t="shared" si="33"/>
        <v>0.625</v>
      </c>
      <c r="I242" s="39">
        <v>18</v>
      </c>
      <c r="J242" s="35">
        <v>3.125E-2</v>
      </c>
    </row>
    <row r="243" spans="1:10" ht="27" customHeight="1" x14ac:dyDescent="0.25">
      <c r="A243" s="43"/>
      <c r="B243" s="46"/>
      <c r="C243" s="36" t="str">
        <f>VLOOKUP(I243,veri!A$1:E$986,3,TRUE)</f>
        <v>KARATAY</v>
      </c>
      <c r="D243" s="37" t="str">
        <f>VLOOKUP(I243,veri!A$1:E$986,4,TRUE)</f>
        <v>MUSA ATCI - 533 553 54 86</v>
      </c>
      <c r="E243" s="37" t="str">
        <f>VLOOKUP(I243,veri!A$1:E$986,5,TRUE)</f>
        <v>ALİ KIYAK - 531 356 14 33</v>
      </c>
      <c r="F243" s="37"/>
      <c r="G243" s="38">
        <f>H242</f>
        <v>0.625</v>
      </c>
      <c r="H243" s="38">
        <f t="shared" si="33"/>
        <v>0.65625</v>
      </c>
      <c r="I243" s="39">
        <v>19</v>
      </c>
      <c r="J243" s="35">
        <v>3.125E-2</v>
      </c>
    </row>
    <row r="244" spans="1:10" ht="27" customHeight="1" x14ac:dyDescent="0.25">
      <c r="A244" s="43"/>
      <c r="B244" s="46"/>
      <c r="C244" s="36" t="str">
        <f>VLOOKUP(I244,veri!A$1:E$986,3,TRUE)</f>
        <v>KARATAY</v>
      </c>
      <c r="D244" s="37" t="str">
        <f>VLOOKUP(I244,veri!A$1:E$986,4,TRUE)</f>
        <v>MUSTAFA BABAT - 539 881 39 88</v>
      </c>
      <c r="E244" s="37" t="str">
        <f>VLOOKUP(I244,veri!A$1:E$986,5,TRUE)</f>
        <v>DURMUŞ ALİ MUTLU - 533 815 27 15</v>
      </c>
      <c r="F244" s="37"/>
      <c r="G244" s="38">
        <f>H243</f>
        <v>0.65625</v>
      </c>
      <c r="H244" s="38">
        <f t="shared" si="33"/>
        <v>0.6875</v>
      </c>
      <c r="I244" s="39">
        <v>20</v>
      </c>
      <c r="J244" s="35">
        <v>3.125E-2</v>
      </c>
    </row>
    <row r="245" spans="1:10" ht="27" customHeight="1" x14ac:dyDescent="0.25">
      <c r="A245" s="43"/>
      <c r="B245" s="46"/>
      <c r="C245" s="48" t="s">
        <v>125</v>
      </c>
      <c r="D245" s="49"/>
      <c r="E245" s="49"/>
      <c r="F245" s="49"/>
      <c r="G245" s="49"/>
      <c r="H245" s="50"/>
      <c r="I245" s="34"/>
      <c r="J245" s="35">
        <v>1.0347222222222223</v>
      </c>
    </row>
    <row r="246" spans="1:10" ht="27" customHeight="1" x14ac:dyDescent="0.25">
      <c r="A246" s="43"/>
      <c r="B246" s="46"/>
      <c r="C246" s="36" t="str">
        <f>VLOOKUP(I246,veri!A$1:E$986,3,TRUE)</f>
        <v>KARATAY</v>
      </c>
      <c r="D246" s="37" t="str">
        <f>VLOOKUP(I246,veri!A$1:E$986,4,TRUE)</f>
        <v>MUSTAFA CAN - 537 775 84 57</v>
      </c>
      <c r="E246" s="37" t="str">
        <f>VLOOKUP(I246,veri!A$1:E$986,5,TRUE)</f>
        <v>EROL KAYA - 534 218 57 87</v>
      </c>
      <c r="F246" s="37"/>
      <c r="G246" s="38">
        <f>H244+J245</f>
        <v>1.7222222222222223</v>
      </c>
      <c r="H246" s="38">
        <f t="shared" ref="H246:H251" si="34">G246+J246</f>
        <v>1.7465277777777779</v>
      </c>
      <c r="I246" s="39">
        <v>21</v>
      </c>
      <c r="J246" s="40">
        <v>2.4305555555555556E-2</v>
      </c>
    </row>
    <row r="247" spans="1:10" ht="27" customHeight="1" x14ac:dyDescent="0.25">
      <c r="A247" s="44"/>
      <c r="B247" s="47"/>
      <c r="C247" s="36" t="str">
        <f>VLOOKUP(I247,veri!A$1:E$986,3,TRUE)</f>
        <v>KARATAY</v>
      </c>
      <c r="D247" s="37" t="str">
        <f>VLOOKUP(I247,veri!A$1:E$986,4,TRUE)</f>
        <v>MUSTAFA KESEK - 506 391 75 60</v>
      </c>
      <c r="E247" s="37" t="str">
        <f>VLOOKUP(I247,veri!A$1:E$986,5,TRUE)</f>
        <v>HALİL İBRAHİM ÜREN - 542 600 22 83</v>
      </c>
      <c r="F247" s="37"/>
      <c r="G247" s="38">
        <f>H246</f>
        <v>1.7465277777777779</v>
      </c>
      <c r="H247" s="38">
        <f t="shared" si="34"/>
        <v>1.7708333333333335</v>
      </c>
      <c r="I247" s="39">
        <v>22</v>
      </c>
      <c r="J247" s="40">
        <v>2.4305555555555556E-2</v>
      </c>
    </row>
    <row r="248" spans="1:10" ht="27" customHeight="1" x14ac:dyDescent="0.25">
      <c r="A248" s="42">
        <v>42916</v>
      </c>
      <c r="B248" s="45" t="str">
        <f>TEXT(A248,"GGGG")</f>
        <v>Cuma</v>
      </c>
      <c r="C248" s="36" t="str">
        <f>VLOOKUP(I248,veri!A$1:E$986,3,TRUE)</f>
        <v>KARATAY</v>
      </c>
      <c r="D248" s="37" t="str">
        <f>VLOOKUP(I248,veri!A$1:E$986,4,TRUE)</f>
        <v>NİYAZİ TUĞYAN - 543 462 78 83</v>
      </c>
      <c r="E248" s="37" t="str">
        <f>VLOOKUP(I248,veri!A$1:E$986,5,TRUE)</f>
        <v>H. İBRAHİM YUMUŞAK - 537 923 11 33</v>
      </c>
      <c r="F248" s="31"/>
      <c r="G248" s="38">
        <v>0.5625</v>
      </c>
      <c r="H248" s="38">
        <f t="shared" si="34"/>
        <v>0.59375</v>
      </c>
      <c r="I248" s="39">
        <v>23</v>
      </c>
      <c r="J248" s="35">
        <v>3.125E-2</v>
      </c>
    </row>
    <row r="249" spans="1:10" ht="27" customHeight="1" x14ac:dyDescent="0.25">
      <c r="A249" s="43"/>
      <c r="B249" s="46"/>
      <c r="C249" s="36" t="str">
        <f>VLOOKUP(I249,veri!A$1:E$986,3,TRUE)</f>
        <v>KARATAY</v>
      </c>
      <c r="D249" s="37" t="str">
        <f>VLOOKUP(I249,veri!A$1:E$986,4,TRUE)</f>
        <v>ORHAN ŞİMŞEK - 543 480 64 93</v>
      </c>
      <c r="E249" s="37" t="str">
        <f>VLOOKUP(I249,veri!A$1:E$986,5,TRUE)</f>
        <v>HASAN ÇİFTÇİ - 555 682 27 95</v>
      </c>
      <c r="F249" s="31"/>
      <c r="G249" s="38">
        <f>H248</f>
        <v>0.59375</v>
      </c>
      <c r="H249" s="38">
        <f t="shared" si="34"/>
        <v>0.625</v>
      </c>
      <c r="I249" s="39">
        <v>24</v>
      </c>
      <c r="J249" s="35">
        <v>3.125E-2</v>
      </c>
    </row>
    <row r="250" spans="1:10" ht="27" customHeight="1" x14ac:dyDescent="0.25">
      <c r="A250" s="43"/>
      <c r="B250" s="46"/>
      <c r="C250" s="36" t="str">
        <f>VLOOKUP(I250,veri!A$1:E$986,3,TRUE)</f>
        <v>KARATAY</v>
      </c>
      <c r="D250" s="37" t="str">
        <f>VLOOKUP(I250,veri!A$1:E$986,4,TRUE)</f>
        <v>OSMAN İYİŞENYÜREK - 554 471 06 75</v>
      </c>
      <c r="E250" s="37" t="str">
        <f>VLOOKUP(I250,veri!A$1:E$986,5,TRUE)</f>
        <v>HÜSEYİN KURŞUNMADEN - 506 558 01 48</v>
      </c>
      <c r="F250" s="37"/>
      <c r="G250" s="38">
        <f>H249</f>
        <v>0.625</v>
      </c>
      <c r="H250" s="38">
        <f t="shared" si="34"/>
        <v>0.65625</v>
      </c>
      <c r="I250" s="39">
        <v>25</v>
      </c>
      <c r="J250" s="35">
        <v>3.125E-2</v>
      </c>
    </row>
    <row r="251" spans="1:10" ht="27" customHeight="1" x14ac:dyDescent="0.25">
      <c r="A251" s="43"/>
      <c r="B251" s="46"/>
      <c r="C251" s="36" t="str">
        <f>VLOOKUP(I251,veri!A$1:E$986,3,TRUE)</f>
        <v>KARATAY</v>
      </c>
      <c r="D251" s="37" t="str">
        <f>VLOOKUP(I251,veri!A$1:E$986,4,TRUE)</f>
        <v>SAMİ KIZMAZ - 545 575 82 45</v>
      </c>
      <c r="E251" s="37" t="str">
        <f>VLOOKUP(I251,veri!A$1:E$986,5,TRUE)</f>
        <v>HÜSEYİN ÜNLÜ - 542 393 83 66</v>
      </c>
      <c r="F251" s="37"/>
      <c r="G251" s="38">
        <f>H250</f>
        <v>0.65625</v>
      </c>
      <c r="H251" s="38">
        <f t="shared" si="34"/>
        <v>0.6875</v>
      </c>
      <c r="I251" s="39">
        <v>26</v>
      </c>
      <c r="J251" s="35">
        <v>3.125E-2</v>
      </c>
    </row>
    <row r="252" spans="1:10" ht="27" customHeight="1" x14ac:dyDescent="0.25">
      <c r="A252" s="43"/>
      <c r="B252" s="46"/>
      <c r="C252" s="48" t="s">
        <v>125</v>
      </c>
      <c r="D252" s="49"/>
      <c r="E252" s="49"/>
      <c r="F252" s="49"/>
      <c r="G252" s="49"/>
      <c r="H252" s="50"/>
      <c r="I252" s="34"/>
      <c r="J252" s="35">
        <v>1.0347222222222223</v>
      </c>
    </row>
    <row r="253" spans="1:10" ht="27" customHeight="1" x14ac:dyDescent="0.25">
      <c r="A253" s="43"/>
      <c r="B253" s="46"/>
      <c r="C253" s="36" t="str">
        <f>VLOOKUP(I253,veri!A$1:E$986,3,TRUE)</f>
        <v>KARATAY</v>
      </c>
      <c r="D253" s="37" t="str">
        <f>VLOOKUP(I253,veri!A$1:E$986,4,TRUE)</f>
        <v>YAKUP ÇEVREN - 555 886 47 64</v>
      </c>
      <c r="E253" s="37" t="str">
        <f>VLOOKUP(I253,veri!A$1:E$986,5,TRUE)</f>
        <v>İDRİS ERDOĞAN - 535 884 55 45</v>
      </c>
      <c r="F253" s="37"/>
      <c r="G253" s="38">
        <f>H251+J252</f>
        <v>1.7222222222222223</v>
      </c>
      <c r="H253" s="38">
        <f>G253+J253</f>
        <v>1.7465277777777779</v>
      </c>
      <c r="I253" s="39">
        <v>27</v>
      </c>
      <c r="J253" s="40">
        <v>2.4305555555555556E-2</v>
      </c>
    </row>
    <row r="254" spans="1:10" ht="27" customHeight="1" x14ac:dyDescent="0.25">
      <c r="A254" s="44"/>
      <c r="B254" s="47"/>
      <c r="C254" s="36" t="str">
        <f>VLOOKUP(I254,veri!A$1:E$986,3,TRUE)</f>
        <v>KARATAY</v>
      </c>
      <c r="D254" s="37" t="str">
        <f>VLOOKUP(I254,veri!A$1:E$986,4,TRUE)</f>
        <v>YAKUP ÖNDER - 537 236 06 41</v>
      </c>
      <c r="E254" s="37" t="str">
        <f>VLOOKUP(I254,veri!A$1:E$986,5,TRUE)</f>
        <v>İSMAİL HALICI - 533 934 66 44</v>
      </c>
      <c r="F254" s="37"/>
      <c r="G254" s="38">
        <f>H253</f>
        <v>1.7465277777777779</v>
      </c>
      <c r="H254" s="38">
        <f>G254+J254</f>
        <v>1.7708333333333335</v>
      </c>
      <c r="I254" s="39">
        <v>28</v>
      </c>
      <c r="J254" s="40">
        <v>2.4305555555555556E-2</v>
      </c>
    </row>
    <row r="255" spans="1:10" ht="18.75" customHeight="1" x14ac:dyDescent="0.25">
      <c r="A255" s="53" t="s">
        <v>7</v>
      </c>
      <c r="B255" s="53"/>
      <c r="C255" s="53"/>
      <c r="D255" s="53"/>
      <c r="E255" s="53"/>
      <c r="F255" s="53"/>
      <c r="G255" s="53"/>
      <c r="H255" s="53"/>
      <c r="I255" s="13"/>
      <c r="J255" s="41"/>
    </row>
    <row r="256" spans="1:10" ht="9" customHeight="1" x14ac:dyDescent="0.25">
      <c r="A256" s="11"/>
      <c r="B256" s="12"/>
      <c r="C256" s="11"/>
      <c r="D256" s="11"/>
      <c r="E256" s="11"/>
      <c r="F256" s="11"/>
      <c r="G256" s="11"/>
      <c r="H256" s="11"/>
      <c r="I256" s="13"/>
      <c r="J256" s="41"/>
    </row>
    <row r="257" spans="1:10" s="8" customFormat="1" ht="15" customHeight="1" x14ac:dyDescent="0.25">
      <c r="A257" s="13"/>
      <c r="B257" s="14"/>
      <c r="C257" s="15"/>
      <c r="D257" s="15"/>
      <c r="E257" s="16" t="s">
        <v>5</v>
      </c>
      <c r="F257" s="16"/>
      <c r="G257" s="13"/>
      <c r="H257" s="17"/>
      <c r="I257" s="13"/>
      <c r="J257" s="41"/>
    </row>
    <row r="258" spans="1:10" s="8" customFormat="1" ht="15.75" x14ac:dyDescent="0.25">
      <c r="A258" s="13"/>
      <c r="B258" s="14"/>
      <c r="C258" s="15"/>
      <c r="D258" s="15"/>
      <c r="E258" s="18" t="s">
        <v>124</v>
      </c>
      <c r="F258" s="18"/>
      <c r="G258" s="13"/>
      <c r="H258" s="17"/>
      <c r="I258" s="13"/>
      <c r="J258" s="41"/>
    </row>
    <row r="259" spans="1:10" s="8" customFormat="1" ht="15.75" x14ac:dyDescent="0.25">
      <c r="A259" s="13"/>
      <c r="B259" s="14"/>
      <c r="C259" s="15"/>
      <c r="D259" s="15"/>
      <c r="E259" s="18"/>
      <c r="F259" s="18"/>
      <c r="G259" s="13"/>
      <c r="H259" s="17"/>
      <c r="I259" s="13"/>
      <c r="J259" s="41"/>
    </row>
    <row r="260" spans="1:10" s="8" customFormat="1" ht="15.75" x14ac:dyDescent="0.25">
      <c r="A260" s="13"/>
      <c r="B260" s="14"/>
      <c r="C260" s="15"/>
      <c r="D260" s="15"/>
      <c r="E260" s="18" t="s">
        <v>8</v>
      </c>
      <c r="F260" s="18"/>
      <c r="G260" s="13"/>
      <c r="H260" s="17"/>
      <c r="I260" s="13"/>
      <c r="J260" s="41"/>
    </row>
    <row r="261" spans="1:10" s="8" customFormat="1" ht="15.75" x14ac:dyDescent="0.25">
      <c r="A261" s="13"/>
      <c r="B261" s="14"/>
      <c r="C261" s="15"/>
      <c r="D261" s="15"/>
      <c r="E261" s="18" t="s">
        <v>59</v>
      </c>
      <c r="F261" s="18"/>
      <c r="G261" s="13"/>
      <c r="H261" s="17"/>
      <c r="I261" s="13"/>
      <c r="J261" s="41"/>
    </row>
  </sheetData>
  <mergeCells count="110">
    <mergeCell ref="B199:B205"/>
    <mergeCell ref="C203:H203"/>
    <mergeCell ref="A234:A240"/>
    <mergeCell ref="B234:B240"/>
    <mergeCell ref="C238:H238"/>
    <mergeCell ref="A241:A247"/>
    <mergeCell ref="B241:B247"/>
    <mergeCell ref="C245:H245"/>
    <mergeCell ref="A220:A226"/>
    <mergeCell ref="B220:B226"/>
    <mergeCell ref="C224:H224"/>
    <mergeCell ref="A227:A233"/>
    <mergeCell ref="B227:B233"/>
    <mergeCell ref="C231:H231"/>
    <mergeCell ref="A143:A149"/>
    <mergeCell ref="B143:B149"/>
    <mergeCell ref="C147:H147"/>
    <mergeCell ref="A150:A156"/>
    <mergeCell ref="B150:B156"/>
    <mergeCell ref="C154:H154"/>
    <mergeCell ref="A164:A170"/>
    <mergeCell ref="B164:B170"/>
    <mergeCell ref="C168:H168"/>
    <mergeCell ref="C126:H126"/>
    <mergeCell ref="A129:A135"/>
    <mergeCell ref="B129:B135"/>
    <mergeCell ref="C133:H133"/>
    <mergeCell ref="A136:A142"/>
    <mergeCell ref="B136:B142"/>
    <mergeCell ref="C140:H140"/>
    <mergeCell ref="C105:H105"/>
    <mergeCell ref="A108:A114"/>
    <mergeCell ref="B108:B114"/>
    <mergeCell ref="C112:H112"/>
    <mergeCell ref="A115:A121"/>
    <mergeCell ref="B115:B121"/>
    <mergeCell ref="C119:H119"/>
    <mergeCell ref="C84:H84"/>
    <mergeCell ref="A87:A93"/>
    <mergeCell ref="B87:B93"/>
    <mergeCell ref="C91:H91"/>
    <mergeCell ref="A94:A100"/>
    <mergeCell ref="B94:B100"/>
    <mergeCell ref="C98:H98"/>
    <mergeCell ref="A45:A51"/>
    <mergeCell ref="B45:B51"/>
    <mergeCell ref="C49:H49"/>
    <mergeCell ref="A52:A58"/>
    <mergeCell ref="B52:B58"/>
    <mergeCell ref="C56:H56"/>
    <mergeCell ref="A31:A37"/>
    <mergeCell ref="B31:B37"/>
    <mergeCell ref="C35:H35"/>
    <mergeCell ref="A38:A44"/>
    <mergeCell ref="B38:B44"/>
    <mergeCell ref="C42:H42"/>
    <mergeCell ref="A17:A23"/>
    <mergeCell ref="B17:B23"/>
    <mergeCell ref="C21:H21"/>
    <mergeCell ref="A24:A30"/>
    <mergeCell ref="B24:B30"/>
    <mergeCell ref="C28:H28"/>
    <mergeCell ref="B248:B254"/>
    <mergeCell ref="C252:H252"/>
    <mergeCell ref="A185:A191"/>
    <mergeCell ref="B185:B191"/>
    <mergeCell ref="C189:H189"/>
    <mergeCell ref="A192:A198"/>
    <mergeCell ref="A157:A163"/>
    <mergeCell ref="B157:B163"/>
    <mergeCell ref="C161:H161"/>
    <mergeCell ref="A178:A184"/>
    <mergeCell ref="B178:B184"/>
    <mergeCell ref="C182:H182"/>
    <mergeCell ref="A171:A177"/>
    <mergeCell ref="B171:B177"/>
    <mergeCell ref="C175:H175"/>
    <mergeCell ref="A206:A212"/>
    <mergeCell ref="B206:B212"/>
    <mergeCell ref="C210:H210"/>
    <mergeCell ref="A213:A219"/>
    <mergeCell ref="B213:B219"/>
    <mergeCell ref="C217:H217"/>
    <mergeCell ref="B192:B198"/>
    <mergeCell ref="C196:H196"/>
    <mergeCell ref="A199:A205"/>
    <mergeCell ref="A3:A9"/>
    <mergeCell ref="B3:B9"/>
    <mergeCell ref="C7:H7"/>
    <mergeCell ref="A10:A16"/>
    <mergeCell ref="B10:B16"/>
    <mergeCell ref="C14:H14"/>
    <mergeCell ref="A1:J1"/>
    <mergeCell ref="A255:H255"/>
    <mergeCell ref="B59:B65"/>
    <mergeCell ref="C63:H63"/>
    <mergeCell ref="B66:B72"/>
    <mergeCell ref="C70:H70"/>
    <mergeCell ref="B73:B79"/>
    <mergeCell ref="C77:H77"/>
    <mergeCell ref="B80:B86"/>
    <mergeCell ref="A59:A65"/>
    <mergeCell ref="A66:A72"/>
    <mergeCell ref="A73:A79"/>
    <mergeCell ref="A80:A86"/>
    <mergeCell ref="A101:A107"/>
    <mergeCell ref="B101:B107"/>
    <mergeCell ref="A122:A128"/>
    <mergeCell ref="B122:B128"/>
    <mergeCell ref="A248:A254"/>
  </mergeCells>
  <conditionalFormatting sqref="I2:I1048576">
    <cfRule type="cellIs" dxfId="2" priority="1" operator="between">
      <formula>61</formula>
      <formula>109</formula>
    </cfRule>
    <cfRule type="cellIs" dxfId="1" priority="2" operator="between">
      <formula>31</formula>
      <formula>60</formula>
    </cfRule>
    <cfRule type="cellIs" dxfId="0" priority="3" operator="between">
      <formula>1</formula>
      <formula>30</formula>
    </cfRule>
  </conditionalFormatting>
  <pageMargins left="0.70866141732283472" right="0.31496062992125984" top="0.5" bottom="0.31496062992125984" header="0.31496062992125984" footer="0.15748031496062992"/>
  <pageSetup paperSize="9" scale="50" orientation="portrait" r:id="rId1"/>
  <headerFooter>
    <oddFooter>Sayfa &amp;P</oddFooter>
  </headerFooter>
  <rowBreaks count="4" manualBreakCount="4">
    <brk id="58" max="7" man="1"/>
    <brk id="114" max="7" man="1"/>
    <brk id="170" max="7" man="1"/>
    <brk id="2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veri</vt:lpstr>
      <vt:lpstr>RAMAZAN</vt:lpstr>
      <vt:lpstr>RAMAZAN!Ekim</vt:lpstr>
      <vt:lpstr>RAMAZAN!Yazdırma_Alanı</vt:lpstr>
      <vt:lpstr>veri!Yazdırma_Alanı</vt:lpstr>
      <vt:lpstr>RAMAZAN!Yazdırma_Başlıkları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2017-05-24T11:19:17Z</dcterms:modified>
</cp:coreProperties>
</file>